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A9A3CEE4-275B-4171-BE6C-0F9A98290E16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Sažetak" sheetId="1" r:id="rId1"/>
    <sheet name="Tablica 1. P i R" sheetId="2" r:id="rId2"/>
    <sheet name="Tablica 2. P i R" sheetId="3" r:id="rId3"/>
    <sheet name="Tablica 3.-R" sheetId="4" r:id="rId4"/>
    <sheet name="Tablica 4 - Rač.finan." sheetId="6" r:id="rId5"/>
    <sheet name="Tablica 5. - Rač.fin" sheetId="7" r:id="rId6"/>
    <sheet name="Tablica 6-Posebni " sheetId="8" r:id="rId7"/>
  </sheets>
  <definedNames>
    <definedName name="_xlnm.Print_Area" localSheetId="0">Sažetak!$A$1:$N$35</definedName>
    <definedName name="_xlnm.Print_Area" localSheetId="1">'Tablica 1. P i R'!$A$1:$I$85</definedName>
    <definedName name="_xlnm.Print_Area" localSheetId="6">'Tablica 6-Posebni '!$A$1:$E$180</definedName>
  </definedNames>
  <calcPr calcId="179021"/>
</workbook>
</file>

<file path=xl/calcChain.xml><?xml version="1.0" encoding="utf-8"?>
<calcChain xmlns="http://schemas.openxmlformats.org/spreadsheetml/2006/main">
  <c r="F35" i="1" l="1"/>
  <c r="F30" i="1"/>
  <c r="J33" i="1"/>
  <c r="K19" i="1"/>
  <c r="K22" i="1"/>
  <c r="K23" i="1"/>
  <c r="J19" i="1"/>
  <c r="J22" i="1"/>
  <c r="J23" i="1"/>
  <c r="J29" i="1"/>
  <c r="I29" i="1"/>
  <c r="H29" i="1"/>
  <c r="G29" i="1"/>
  <c r="F29" i="1"/>
  <c r="I21" i="1"/>
  <c r="H21" i="1"/>
  <c r="G21" i="1"/>
  <c r="F21" i="1"/>
  <c r="I18" i="1"/>
  <c r="H18" i="1"/>
  <c r="G18" i="1"/>
  <c r="F18" i="1"/>
  <c r="K18" i="1" l="1"/>
  <c r="F24" i="1"/>
  <c r="F34" i="1" s="1"/>
  <c r="J21" i="1"/>
  <c r="K21" i="1"/>
  <c r="J18" i="1"/>
  <c r="I24" i="1"/>
  <c r="H24" i="1"/>
  <c r="H30" i="1" s="1"/>
  <c r="H34" i="1" s="1"/>
  <c r="H35" i="1" s="1"/>
  <c r="G24" i="1"/>
  <c r="G30" i="1" s="1"/>
  <c r="G34" i="1" l="1"/>
  <c r="G35" i="1" s="1"/>
  <c r="I30" i="1"/>
  <c r="I34" i="1" s="1"/>
  <c r="J24" i="1"/>
  <c r="J30" i="1" s="1"/>
  <c r="I35" i="1" l="1"/>
  <c r="J34" i="1"/>
  <c r="G21" i="7" l="1"/>
  <c r="F21" i="7"/>
  <c r="G20" i="7"/>
  <c r="F20" i="7"/>
  <c r="G19" i="7"/>
  <c r="F19" i="7"/>
  <c r="E19" i="7"/>
  <c r="D19" i="7"/>
  <c r="C19" i="7"/>
  <c r="B19" i="7"/>
  <c r="G18" i="7"/>
  <c r="F18" i="7"/>
  <c r="E17" i="7"/>
  <c r="G17" i="7" s="1"/>
  <c r="D17" i="7"/>
  <c r="D23" i="7" s="1"/>
  <c r="C17" i="7"/>
  <c r="C23" i="7" s="1"/>
  <c r="B17" i="7"/>
  <c r="B23" i="7" s="1"/>
  <c r="G11" i="7"/>
  <c r="F11" i="7"/>
  <c r="E10" i="7"/>
  <c r="G10" i="7" s="1"/>
  <c r="D10" i="7"/>
  <c r="C10" i="7"/>
  <c r="B10" i="7"/>
  <c r="G9" i="7"/>
  <c r="F9" i="7"/>
  <c r="E8" i="7"/>
  <c r="G8" i="7" s="1"/>
  <c r="D8" i="7"/>
  <c r="C8" i="7"/>
  <c r="B8" i="7"/>
  <c r="G7" i="7"/>
  <c r="F7" i="7"/>
  <c r="E6" i="7"/>
  <c r="G6" i="7" s="1"/>
  <c r="D6" i="7"/>
  <c r="D13" i="7" s="1"/>
  <c r="C6" i="7"/>
  <c r="C13" i="7" s="1"/>
  <c r="B6" i="7"/>
  <c r="B13" i="7" s="1"/>
  <c r="G22" i="6"/>
  <c r="F22" i="6"/>
  <c r="G21" i="6"/>
  <c r="F21" i="6"/>
  <c r="E20" i="6"/>
  <c r="G20" i="6" s="1"/>
  <c r="D20" i="6"/>
  <c r="C20" i="6"/>
  <c r="B20" i="6"/>
  <c r="G19" i="6"/>
  <c r="F19" i="6"/>
  <c r="E18" i="6"/>
  <c r="E17" i="6" s="1"/>
  <c r="D18" i="6"/>
  <c r="D17" i="6" s="1"/>
  <c r="D24" i="6" s="1"/>
  <c r="C18" i="6"/>
  <c r="B18" i="6"/>
  <c r="C17" i="6"/>
  <c r="C24" i="6" s="1"/>
  <c r="B17" i="6"/>
  <c r="B24" i="6" s="1"/>
  <c r="G16" i="6"/>
  <c r="F16" i="6"/>
  <c r="G12" i="6"/>
  <c r="F12" i="6"/>
  <c r="E11" i="6"/>
  <c r="G11" i="6" s="1"/>
  <c r="D11" i="6"/>
  <c r="C11" i="6"/>
  <c r="B11" i="6"/>
  <c r="B8" i="6" s="1"/>
  <c r="B14" i="6" s="1"/>
  <c r="G10" i="6"/>
  <c r="F10" i="6"/>
  <c r="G9" i="6"/>
  <c r="E9" i="6"/>
  <c r="F9" i="6" s="1"/>
  <c r="D9" i="6"/>
  <c r="C9" i="6"/>
  <c r="B9" i="6"/>
  <c r="E8" i="6"/>
  <c r="G8" i="6" s="1"/>
  <c r="D8" i="6"/>
  <c r="D14" i="6" s="1"/>
  <c r="C8" i="6"/>
  <c r="C14" i="6" s="1"/>
  <c r="F10" i="7" l="1"/>
  <c r="E13" i="7"/>
  <c r="E23" i="7"/>
  <c r="F6" i="7"/>
  <c r="F17" i="7"/>
  <c r="F8" i="7"/>
  <c r="G17" i="6"/>
  <c r="F17" i="6"/>
  <c r="E24" i="6"/>
  <c r="F20" i="6"/>
  <c r="E14" i="6"/>
  <c r="F8" i="6"/>
  <c r="F18" i="6"/>
  <c r="G18" i="6"/>
  <c r="F11" i="6"/>
  <c r="G23" i="7" l="1"/>
  <c r="F23" i="7"/>
  <c r="G13" i="7"/>
  <c r="F13" i="7"/>
  <c r="F14" i="6"/>
  <c r="G14" i="6"/>
  <c r="G24" i="6"/>
  <c r="F24" i="6"/>
</calcChain>
</file>

<file path=xl/sharedStrings.xml><?xml version="1.0" encoding="utf-8"?>
<sst xmlns="http://schemas.openxmlformats.org/spreadsheetml/2006/main" count="410" uniqueCount="206">
  <si>
    <t>Izvorni plan 2026. (2)</t>
  </si>
  <si>
    <t>Tekući plan 2026. (3)</t>
  </si>
  <si>
    <t>Indeks % (5=4/1)</t>
  </si>
  <si>
    <t>Indeks % (6=4/3)</t>
  </si>
  <si>
    <t>6 Prihodi poslovanja</t>
  </si>
  <si>
    <t>3 Rashodi poslovanja</t>
  </si>
  <si>
    <t>4 Rashodi za nabavu nefinancijske imovine</t>
  </si>
  <si>
    <t>Temeljem odredbi članka 81.,82.,83.,84.,85.,86. Zakona o proračunu (Narodne novine br. 144/21), članka 52. Pravilnika o polugodišnjem i godišnjem izvještaju o izvršenju proračuna i financijskog</t>
  </si>
  <si>
    <t>PRIJEDLOG POLUGODIŠNJEG IZVJEŠTAJA O IZVRŠENJU FINANCIJSKOG PLANA</t>
  </si>
  <si>
    <t>OSNOVNE ŠKOLE TUŽNO</t>
  </si>
  <si>
    <t>I. OPĆI DIO</t>
  </si>
  <si>
    <t>Članak 1.</t>
  </si>
  <si>
    <t>ZA 2026. GODINU</t>
  </si>
  <si>
    <t>SVEUKUPNO RASHODI</t>
  </si>
  <si>
    <t>4511 Dodatna ulaganja na građevinskim objektima</t>
  </si>
  <si>
    <t>451 Dodatna ulaganja na građevinskim objektima</t>
  </si>
  <si>
    <t>45 Rashodi za dodatna ulaganja na nefinancijskoj imovini</t>
  </si>
  <si>
    <t>4241 Knjige</t>
  </si>
  <si>
    <t>424 Knjige, umjetnička djela i ostale izložbene vrijednosti</t>
  </si>
  <si>
    <t>4221 Uredska oprema i namještaj</t>
  </si>
  <si>
    <t>422 Postrojenja i oprema</t>
  </si>
  <si>
    <t>42 Rashodi za nabavu proizvedene dugotrajne imovine</t>
  </si>
  <si>
    <t>4124 Ostala prava</t>
  </si>
  <si>
    <t>412 Nematerijalna imovina</t>
  </si>
  <si>
    <t>41 Rashodi za nabavu neproizvedene dugotrajne imovine</t>
  </si>
  <si>
    <t>3812 Tekuće donacije u naravi</t>
  </si>
  <si>
    <t>381 Tekuće donacije</t>
  </si>
  <si>
    <t>38 Ostali rashodi</t>
  </si>
  <si>
    <t>37 Naknade građanima i kućanstvima na temelju osiguranja i druge naknade</t>
  </si>
  <si>
    <t>3431 Bankarske usluge i usluge platnog prometa</t>
  </si>
  <si>
    <t>343 Ostali financijski rashodi</t>
  </si>
  <si>
    <t>34 Financijski rashodi</t>
  </si>
  <si>
    <t>3299 Ostali nespomenuti rashodi poslovanja</t>
  </si>
  <si>
    <t>3295 Pristojbe i naknade</t>
  </si>
  <si>
    <t>3294 Članarine i norme</t>
  </si>
  <si>
    <t>3292 Premije osiguranja</t>
  </si>
  <si>
    <t>329 Ostali nespomenuti rashodi poslovanja</t>
  </si>
  <si>
    <t>3239 Ostale usluge</t>
  </si>
  <si>
    <t>3238 Računalne usluge</t>
  </si>
  <si>
    <t>3237 Intelektualne i osobne usluge</t>
  </si>
  <si>
    <t>3236 Zdravstvene i veterinarske usluge</t>
  </si>
  <si>
    <t>3235 Zakupnine i najamnine</t>
  </si>
  <si>
    <t>3234 Komunalne usluge</t>
  </si>
  <si>
    <t>3232 Usluge tekućeg i investicijskog održavanja</t>
  </si>
  <si>
    <t>3231 Usluge telefona, pošte i prijevoza</t>
  </si>
  <si>
    <t>323 Rashodi za usluge</t>
  </si>
  <si>
    <t>3225 Sitni inventar i autogume</t>
  </si>
  <si>
    <t>3224 Materijal i dijelovi za tekuće i investicijsko održavanje</t>
  </si>
  <si>
    <t>3223 Energija</t>
  </si>
  <si>
    <t>3222 Materijal i sirovine</t>
  </si>
  <si>
    <t>3221 Uredski materijal i ostali materijalni rashodi</t>
  </si>
  <si>
    <t>322 Rashodi za materijal i energiju</t>
  </si>
  <si>
    <t>3214 Ostale naknade troškova zaposlenima</t>
  </si>
  <si>
    <t>3213 Stručno usavršavanje zaposlenika</t>
  </si>
  <si>
    <t>3212 Naknade za prijevoz, za rad na terenu i odvojeni život</t>
  </si>
  <si>
    <t>3211 Službena putovanja</t>
  </si>
  <si>
    <t>321 Naknade troškova zaposlenima</t>
  </si>
  <si>
    <t>32 Materijalni rashodi</t>
  </si>
  <si>
    <t>3132 Doprinosi za obvezno zdravstveno osiguranje</t>
  </si>
  <si>
    <t>313 Doprinosi na plaće</t>
  </si>
  <si>
    <t>3121 Ostali rashodi za zaposlene</t>
  </si>
  <si>
    <t>312 Ostali rashodi za zaposlene</t>
  </si>
  <si>
    <t>3111 Plaće za redovan rad</t>
  </si>
  <si>
    <t>311 Plaće (Bruto)</t>
  </si>
  <si>
    <t>31 Rashodi za zaposlene</t>
  </si>
  <si>
    <t>SVEUKUPNO PRIHODI</t>
  </si>
  <si>
    <t>6712 Prihodi iz nadležnog proračuna za financiranje rashoda za nabavu nefinancijske imovine</t>
  </si>
  <si>
    <t>6711 Prihodi iz nadležnog proračuna za financiranje rashoda poslovanja</t>
  </si>
  <si>
    <t>671 Prihodi iz nadležnog proračuna za financiranje redovne djelatnosti proračunskih korisnika</t>
  </si>
  <si>
    <t>67 Prihodi iz nadležnog proračuna i od HZZO-a temeljem ugovornih obveza</t>
  </si>
  <si>
    <t>6614 Prihodi od prodaje proizvoda i robe</t>
  </si>
  <si>
    <t>661 Prihodi od prodaje proizvoda i robe te pruženih usluga</t>
  </si>
  <si>
    <t>66 Prihodi od prodaje proizvoda i robe te pruženih usluga i prihodi od donacija te povrati po protestiranim jamstvima</t>
  </si>
  <si>
    <t>6526 Ostali nespomenuti prihodi</t>
  </si>
  <si>
    <t>652 Prihodi po posebnim propisima</t>
  </si>
  <si>
    <t>65 Prihodi od upravnih i administrativnih pristojbi, pristojbi po posebnim propisima i naknada</t>
  </si>
  <si>
    <t>6413 Kamate na oročena sredstva i depozite po viđenju</t>
  </si>
  <si>
    <t>641 Prihodi od financijske imovine</t>
  </si>
  <si>
    <t>64 Prihodi od imovine</t>
  </si>
  <si>
    <t>6394 Kapitalni prijenosi između proračunskih korisnika istog proračuna temeljem prijenosa EU sredstava</t>
  </si>
  <si>
    <t>6393 Tekući prijenosi između proračunskih korisnika istog proračuna temeljem prijenosa EU sredstava</t>
  </si>
  <si>
    <t>639 Prijenosi između proračunskih korisnika istog proračuna</t>
  </si>
  <si>
    <t>6361 Tekuće pomoći proračunskim korisnicima iz proračuna koji im nije nadležan</t>
  </si>
  <si>
    <t>636 Pomoći proračunskim korisnicima iz proračuna koji im nije nadležan</t>
  </si>
  <si>
    <t>63 Pomoći iz inozemstva i od subjekata unutar općeg proračuna</t>
  </si>
  <si>
    <t>Članak 2.</t>
  </si>
  <si>
    <t xml:space="preserve">Tablica 1. Izvještaj o prihodima i rashodima prema ekonomskoj klasifikaciji </t>
  </si>
  <si>
    <t>Izvor: 61 Donacije</t>
  </si>
  <si>
    <t>Izvor: 52 Ostale pomoći</t>
  </si>
  <si>
    <t>Izvor: 44 Decentralizirana sredstva</t>
  </si>
  <si>
    <t>Izvor: 43 Ostali prihodi za posebne namjene</t>
  </si>
  <si>
    <t>Izvor: 4 PRIHODI ZA POSEBNE NAMJENE</t>
  </si>
  <si>
    <t>Izvor: 31 Vlastiti prihodi</t>
  </si>
  <si>
    <t>Izvor: 11 Opći prihodi i primici</t>
  </si>
  <si>
    <t>Izvor: 1 OPĆI PRIHODI I PRIMICI</t>
  </si>
  <si>
    <t xml:space="preserve">Tablica 2. Izvještaj o prihodima i rashodima prema izvorima financiranja </t>
  </si>
  <si>
    <t>098 Usluge obrazovanja koje nisu drugdje svrstane</t>
  </si>
  <si>
    <t>095 Obrazovanje koje se ne može definirati po stupnju</t>
  </si>
  <si>
    <t>091 Predškolsko i osnovno obrazovanje</t>
  </si>
  <si>
    <t>Funk. klas: 09 Obrazovanje</t>
  </si>
  <si>
    <t xml:space="preserve">Tablica 3. Izvještaj o rashodima prema funkcijskoj klasifikaciji </t>
  </si>
  <si>
    <t>K123001 Izgradnja i održavanje školskih objekata</t>
  </si>
  <si>
    <t>A123001 Odgojnoobrazovno, administrativno i tehničko osoblje</t>
  </si>
  <si>
    <t>Program: 1230 ZAKONSKI STANDARD JAVNIH USTANOVA OŠ</t>
  </si>
  <si>
    <t>T121001 Školski medni dan</t>
  </si>
  <si>
    <t>A121025 Opskrba školskih ustanova besplatnim higijenskim potrepštinama</t>
  </si>
  <si>
    <t>A121023 Građanski odgoj</t>
  </si>
  <si>
    <t>A121020 Cjelodnevni boravak učenika</t>
  </si>
  <si>
    <t>A121019 Prehrana učenika</t>
  </si>
  <si>
    <t>A121016 Programi u školstvu iznad zakonskog standarda</t>
  </si>
  <si>
    <t>Program: 1210 JAVNE POTREBE U OBRAZOVANJU IZNAD ZAKONSKOG STANDARDA</t>
  </si>
  <si>
    <t>T114017 Asistenti u nastavi</t>
  </si>
  <si>
    <t>K114029 OŠ Tužno, PŠ Črešnjevo - NPOO</t>
  </si>
  <si>
    <t>Program: 1140 PROGRAMI EUROPSKIH POSLOVA</t>
  </si>
  <si>
    <t>16301 OŠ TUŽNO</t>
  </si>
  <si>
    <t>Glava: 01502 OSNOVNOŠKOLSKO OBRAZOVANJE</t>
  </si>
  <si>
    <t>Razdjel: 015 UPRAVNI ODJEL ZA PROSVJETU, KULTURU I SPORT</t>
  </si>
  <si>
    <t>SVEUKUPNO</t>
  </si>
  <si>
    <t>Članak 3.</t>
  </si>
  <si>
    <t>II. POSEBNI DIO</t>
  </si>
  <si>
    <t>Tablica 4. Izvještaj računa financiranja prema ekonomskoj klasifikaciji</t>
  </si>
  <si>
    <t>Brojčana oznaka i naziv računa primitaka i izdataka</t>
  </si>
  <si>
    <t>Indeks 
%</t>
  </si>
  <si>
    <t>Indeks
 %</t>
  </si>
  <si>
    <t>6=5/2*100</t>
  </si>
  <si>
    <t>7=5/4*100</t>
  </si>
  <si>
    <t>8 Primici od financijske imovine i zaduživanja</t>
  </si>
  <si>
    <t>84 Primici od zaduživanja</t>
  </si>
  <si>
    <t>842 Primljeni krediti i zajmovi od kreditnih i ostalih financijskih institucija u javnom sektoru</t>
  </si>
  <si>
    <t>8422 Primljeni krediti od kreditnih institucija u javnom sektoru</t>
  </si>
  <si>
    <t>844 Primljeni krediti i zajmovi od kreditnih i ostalih financijskih institucija izvan javnog sektora</t>
  </si>
  <si>
    <t>8443 Primljeni krediti od tuzemnih kreditnih institucija izvan javnog sektora</t>
  </si>
  <si>
    <t>SVEUKUPNO PRIMICI</t>
  </si>
  <si>
    <t>5 Izdaci za financijsku imovinu i otplate zajmova</t>
  </si>
  <si>
    <t>54 Izdaci za otplatu glavnice primljenih kredita i zajmova</t>
  </si>
  <si>
    <t>542 Otplata glavnice primljenih kredita i zajmova od kreditnih i ostalih financijskih institucija u javnom sektoru</t>
  </si>
  <si>
    <t>5422 Otplata glavnice primljenih kredita od kreditnih institucija u javnom sektoru</t>
  </si>
  <si>
    <t>544 Otplata glavnice primljenih kredita i zajmova od kreditnih i ostalih financijskih institucija izvan javnog sektora</t>
  </si>
  <si>
    <t>5443 Otplata glavnice primljenih kredita od tuzemnih kreditnih institucija izvan javnog sektora</t>
  </si>
  <si>
    <t>5445 Otplata glavnice primljenih zajmova od ostalih tuzemnih financijskih institucija izvan javnog sektora</t>
  </si>
  <si>
    <t>SVEUKUPNO IZDACI</t>
  </si>
  <si>
    <t>Tablica 5. Izvještaj računa financiranja prema izvorima financiranja</t>
  </si>
  <si>
    <t>Brojčana oznaka i naziv izvora financiranja</t>
  </si>
  <si>
    <t>PRIMICI PO IZVORIMA FINANCIRANJA</t>
  </si>
  <si>
    <t>Izvor: 8 NAMJENSKI PRIMICI OD ZADUŽIVANJA</t>
  </si>
  <si>
    <t>Izvor: 81 Namjenski primici od zaduživanja</t>
  </si>
  <si>
    <t>IZDACI PO IZVORIMA FINANCIRANJA</t>
  </si>
  <si>
    <t>Izvorni plan 2026.</t>
  </si>
  <si>
    <t xml:space="preserve">Tekući plan 2026. </t>
  </si>
  <si>
    <t>Tekući plan 2026.</t>
  </si>
  <si>
    <t>Indeks (3./2.)</t>
  </si>
  <si>
    <t>Tekući plan (2.)</t>
  </si>
  <si>
    <t>Izvorni plan (1.)</t>
  </si>
  <si>
    <t xml:space="preserve">plana (Narodne novine br. 85/23), članka 29. Odluke o izvršenju Proračuna Varaždinske županije za 2026. godinu (Službeni vjesnik Varaždinske županije br. 110/2025) i članka 68. Statuta Osnovne </t>
  </si>
  <si>
    <t>EUR</t>
  </si>
  <si>
    <t>PRIHODI UKUPNO</t>
  </si>
  <si>
    <t>6 PRIHODI POSLOVANJA</t>
  </si>
  <si>
    <t>7 PRIHODI OD PRODAJE NEFINANCIJSKE IMOVINE</t>
  </si>
  <si>
    <t>RASHODI UKUPNO</t>
  </si>
  <si>
    <t>3 RASHODI  POSLOVANJA</t>
  </si>
  <si>
    <t>4 RASHODI ZA NABAVU NEFINANCIJSKE IMOVINE</t>
  </si>
  <si>
    <t>RAZLIKA - VIŠAK / MANJAK</t>
  </si>
  <si>
    <t>8 PRIMICI OD FINANCIJSKE IMOVINE I ZADUŽIVANJA</t>
  </si>
  <si>
    <t>5 IZDACI ZA FINANCIJSKU IMOVINU I OTPLATE ZAJMOVA</t>
  </si>
  <si>
    <t>VIŠAK / MANJAK + NETO FINANCIRANJE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</si>
  <si>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</si>
  <si>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</si>
  <si>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</si>
  <si>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Ostvarenje/Izvršenje 2025. (1)</t>
  </si>
  <si>
    <t>Ostvarenje/Izvršenje 30.6.2026. (4)</t>
  </si>
  <si>
    <t xml:space="preserve">RAZLIKA PRIMITAKA I IZDATAKA </t>
  </si>
  <si>
    <t>Opći dio Polugodišnjeg izvještaja o izvršenju Financijskog plana Osnovne škole Tužno za 2026. godinu sastoji se od: Sažetka, Računa prihoda i rashoda i Računa financiranja kako slijedi:</t>
  </si>
  <si>
    <t>Prihodi i rashodi te primici i izdaci ostvareni su, odnosno izvršeni u prvoj polovici 2026. godine u Računu prihoda i rashoda i Računu financiranja, uz usporedbu prethodne godine, kako slijedi:</t>
  </si>
  <si>
    <t>RAČUN PRIHODA I RASHODA</t>
  </si>
  <si>
    <t>Ostvarenje/Izvršenje 1.1.-30.6.2025. (1)</t>
  </si>
  <si>
    <t>Ostvarenje/Izvršenje 1.1.-30.6.2026. (4)</t>
  </si>
  <si>
    <t>Ostvarenje / Izvršenje 1.1.-30.6.2025. (1)</t>
  </si>
  <si>
    <t>Ostvarenje / Izvršenje 1.1.-30.06.2026. (4)</t>
  </si>
  <si>
    <t>Brojčana oznaka i naziv</t>
  </si>
  <si>
    <t>Brojčana oznaka i naziv računa prihoda i rashoda</t>
  </si>
  <si>
    <t xml:space="preserve">Brojčana oznaka i naziv izvora financiranja </t>
  </si>
  <si>
    <t>RASHODI PO IZVORIMA FINANCIRANJA</t>
  </si>
  <si>
    <t xml:space="preserve">Brojčana oznaka i naziv funkcijske klasifikacije </t>
  </si>
  <si>
    <t xml:space="preserve">RASHODI PREMA FUNKCIJSKOJ KLASIFIKACIJI </t>
  </si>
  <si>
    <t>RAČUN FINANCIRANJA</t>
  </si>
  <si>
    <t>Ostvarenje/izvršenje 1.1.-30.6.2025.</t>
  </si>
  <si>
    <t>Ostvarenje/izvršenje 1.1.-30.6.2026.</t>
  </si>
  <si>
    <t>Ostvarenje/Izvršenje 1.1.-30.6.2025.</t>
  </si>
  <si>
    <t xml:space="preserve">Rashodi i izdaci u Posebnom dijelu Financijskog plana iskazani po organizacijskoj i programskoj klasifikaciji, izvršeni su kako slijedi: </t>
  </si>
  <si>
    <t>Izvršenje 1.1.-30.6.2026. (3.)</t>
  </si>
  <si>
    <t>Brojčana oznaka i naziv razdjela, glave, izvora financiranja, programa, aktivnosti i projekta te računa po ekonomskoj klasifikaciji</t>
  </si>
  <si>
    <t xml:space="preserve">Tablica 6. Izvještaj po organizacijskoj i programskoj klasifikaciji </t>
  </si>
  <si>
    <t xml:space="preserve">Članak 4. </t>
  </si>
  <si>
    <t>PREDSJEDNICA ŠKOLSKOG ODBORA</t>
  </si>
  <si>
    <t xml:space="preserve">Vesna Kovačić </t>
  </si>
  <si>
    <t>Polugodišnji izvještaj o izvršenju Financijskog plana Osnovne škole Tužno za 2026. godinu objavljuje se na internetskim stranicama škole.</t>
  </si>
  <si>
    <t>KLASA:</t>
  </si>
  <si>
    <t>URBROJ:</t>
  </si>
  <si>
    <t>SAŽETAK RAČUNA PRIHODA I RASHODA</t>
  </si>
  <si>
    <t xml:space="preserve"> SAŽETAK RAČUNA FINANCIRANJA</t>
  </si>
  <si>
    <t xml:space="preserve"> PRENESENI VIŠAK ILI PRENESENI MANJAK </t>
  </si>
  <si>
    <t>Izvor: 58100 MOO-bespovratna sredstva-raspoloživ predujam ili unaprijed plaćen prihod</t>
  </si>
  <si>
    <t>Izvor: 58111 MOO-bespovratna sredstva-predfinanciranje iz izvora 11 Opći prihodi i primici</t>
  </si>
  <si>
    <t>PRIHODI PO IZVORIMA FINANCIRANJA</t>
  </si>
  <si>
    <t>škole Tužno, Školski odbor na sjednici održanoj 20.7.2026 godine, donosi:</t>
  </si>
  <si>
    <t>Tužno, 20.7.2026.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</si>
</sst>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b/>
      <sz val="10"/>
      <color rgb="FF000000"/>
      <name val="Verdana"/>
      <family val="2"/>
      <charset val="238"/>
    </font>
    <font>
      <sz val="9"/>
      <color rgb="FF000000"/>
      <name val="Verdana"/>
      <family val="2"/>
      <charset val="238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6"/>
      <color theme="4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theme="4"/>
      <name val="Arial"/>
      <family val="2"/>
      <charset val="238"/>
    </font>
    <font>
      <b/>
      <sz val="12"/>
      <color rgb="FF0070C0"/>
      <name val="Times New Roman"/>
      <family val="1"/>
      <charset val="238"/>
    </font>
    <font>
      <sz val="12"/>
      <color rgb="FF0070C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sz val="12"/>
      <color theme="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FFFF"/>
      <name val="Arial"/>
      <family val="2"/>
      <charset val="238"/>
    </font>
    <font>
      <sz val="12"/>
      <color rgb="FFFFFFFF"/>
      <name val="Verdana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Verdana"/>
      <family val="2"/>
      <charset val="238"/>
    </font>
    <font>
      <sz val="12"/>
      <color rgb="FF000000"/>
      <name val="Arial"/>
      <family val="2"/>
      <charset val="238"/>
    </font>
    <font>
      <b/>
      <sz val="12"/>
      <color rgb="FF000000"/>
      <name val="Microsoft Sans Serif"/>
      <family val="2"/>
      <charset val="238"/>
    </font>
    <font>
      <b/>
      <sz val="12"/>
      <color rgb="FF000000"/>
      <name val="Verdana"/>
      <family val="2"/>
      <charset val="238"/>
    </font>
    <font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color theme="4"/>
      <name val="Arial"/>
      <family val="2"/>
      <charset val="238"/>
    </font>
    <font>
      <sz val="12"/>
      <color theme="4"/>
      <name val="Calibri"/>
      <family val="2"/>
      <charset val="238"/>
      <scheme val="minor"/>
    </font>
    <font>
      <sz val="12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b/>
      <sz val="10"/>
      <color rgb="FFFFFFFF"/>
      <name val="Arial"/>
      <family val="2"/>
      <charset val="238"/>
    </font>
    <font>
      <sz val="9"/>
      <color rgb="FFFFFFFF"/>
      <name val="Verdana"/>
      <family val="2"/>
      <charset val="238"/>
    </font>
    <font>
      <b/>
      <sz val="7.5"/>
      <color rgb="FF000000"/>
      <name val="Microsoft Sans Serif"/>
      <family val="2"/>
      <charset val="238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9197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5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10" xfId="0" applyFont="1" applyBorder="1" applyAlignment="1">
      <alignment horizontal="center" vertical="center" wrapText="1" indent="1"/>
    </xf>
    <xf numFmtId="0" fontId="20" fillId="0" borderId="0" xfId="0" applyFont="1" applyAlignment="1">
      <alignment horizontal="left" indent="1"/>
    </xf>
    <xf numFmtId="0" fontId="21" fillId="0" borderId="0" xfId="0" applyFont="1" applyAlignment="1">
      <alignment horizontal="left" indent="1"/>
    </xf>
    <xf numFmtId="0" fontId="26" fillId="0" borderId="0" xfId="0" applyFont="1" applyAlignment="1">
      <alignment horizontal="left" indent="1"/>
    </xf>
    <xf numFmtId="0" fontId="20" fillId="34" borderId="0" xfId="0" applyFont="1" applyFill="1" applyAlignment="1">
      <alignment horizontal="left" indent="1"/>
    </xf>
    <xf numFmtId="0" fontId="20" fillId="36" borderId="0" xfId="0" applyFont="1" applyFill="1" applyAlignment="1">
      <alignment horizontal="left" indent="1"/>
    </xf>
    <xf numFmtId="0" fontId="20" fillId="35" borderId="0" xfId="0" applyFont="1" applyFill="1" applyAlignment="1">
      <alignment horizontal="left" indent="1"/>
    </xf>
    <xf numFmtId="0" fontId="20" fillId="37" borderId="0" xfId="0" applyFont="1" applyFill="1" applyAlignment="1">
      <alignment horizontal="left" indent="1"/>
    </xf>
    <xf numFmtId="0" fontId="24" fillId="0" borderId="0" xfId="0" applyFont="1" applyAlignment="1">
      <alignment horizontal="left" indent="1"/>
    </xf>
    <xf numFmtId="0" fontId="27" fillId="38" borderId="0" xfId="0" applyFont="1" applyFill="1" applyAlignment="1">
      <alignment wrapText="1"/>
    </xf>
    <xf numFmtId="0" fontId="28" fillId="0" borderId="0" xfId="0" applyFont="1" applyAlignment="1">
      <alignment horizontal="left" indent="1"/>
    </xf>
    <xf numFmtId="0" fontId="28" fillId="0" borderId="0" xfId="0" applyFont="1" applyAlignment="1">
      <alignment horizontal="right" indent="1"/>
    </xf>
    <xf numFmtId="0" fontId="29" fillId="0" borderId="0" xfId="0" applyFont="1" applyAlignment="1">
      <alignment horizontal="left" indent="1"/>
    </xf>
    <xf numFmtId="0" fontId="30" fillId="0" borderId="0" xfId="0" applyFont="1" applyAlignment="1">
      <alignment horizontal="left"/>
    </xf>
    <xf numFmtId="0" fontId="31" fillId="0" borderId="12" xfId="0" applyFont="1" applyBorder="1" applyAlignment="1">
      <alignment horizontal="center" vertical="center" wrapText="1"/>
    </xf>
    <xf numFmtId="0" fontId="31" fillId="38" borderId="12" xfId="0" applyFont="1" applyFill="1" applyBorder="1" applyAlignment="1">
      <alignment horizontal="center" vertical="center" wrapText="1"/>
    </xf>
    <xf numFmtId="164" fontId="31" fillId="38" borderId="12" xfId="0" applyNumberFormat="1" applyFont="1" applyFill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1" fillId="34" borderId="0" xfId="0" applyFont="1" applyFill="1" applyAlignment="1">
      <alignment horizontal="left" wrapText="1" indent="2"/>
    </xf>
    <xf numFmtId="4" fontId="31" fillId="34" borderId="0" xfId="0" applyNumberFormat="1" applyFont="1" applyFill="1" applyAlignment="1">
      <alignment horizontal="right" wrapText="1"/>
    </xf>
    <xf numFmtId="164" fontId="31" fillId="34" borderId="0" xfId="0" applyNumberFormat="1" applyFont="1" applyFill="1" applyAlignment="1">
      <alignment horizontal="right" wrapText="1"/>
    </xf>
    <xf numFmtId="0" fontId="31" fillId="34" borderId="0" xfId="0" applyFont="1" applyFill="1" applyAlignment="1">
      <alignment horizontal="left" wrapText="1" indent="3"/>
    </xf>
    <xf numFmtId="0" fontId="32" fillId="34" borderId="0" xfId="0" applyFont="1" applyFill="1" applyAlignment="1">
      <alignment horizontal="left" wrapText="1" indent="3"/>
    </xf>
    <xf numFmtId="4" fontId="35" fillId="38" borderId="0" xfId="0" applyNumberFormat="1" applyFont="1" applyFill="1" applyAlignment="1">
      <alignment horizontal="right" vertical="center" wrapText="1"/>
    </xf>
    <xf numFmtId="164" fontId="32" fillId="34" borderId="0" xfId="0" applyNumberFormat="1" applyFont="1" applyFill="1" applyAlignment="1">
      <alignment horizontal="right" wrapText="1"/>
    </xf>
    <xf numFmtId="4" fontId="32" fillId="34" borderId="0" xfId="0" applyNumberFormat="1" applyFont="1" applyFill="1" applyAlignment="1">
      <alignment horizontal="right" wrapText="1"/>
    </xf>
    <xf numFmtId="0" fontId="31" fillId="34" borderId="12" xfId="0" applyFont="1" applyFill="1" applyBorder="1" applyAlignment="1">
      <alignment horizontal="left" wrapText="1" indent="2"/>
    </xf>
    <xf numFmtId="4" fontId="31" fillId="34" borderId="12" xfId="0" applyNumberFormat="1" applyFont="1" applyFill="1" applyBorder="1" applyAlignment="1">
      <alignment horizontal="right" wrapText="1"/>
    </xf>
    <xf numFmtId="164" fontId="31" fillId="34" borderId="12" xfId="0" applyNumberFormat="1" applyFont="1" applyFill="1" applyBorder="1" applyAlignment="1">
      <alignment horizontal="right" wrapText="1"/>
    </xf>
    <xf numFmtId="0" fontId="32" fillId="34" borderId="0" xfId="0" applyFont="1" applyFill="1" applyAlignment="1">
      <alignment horizontal="left" wrapText="1" indent="2"/>
    </xf>
    <xf numFmtId="4" fontId="36" fillId="0" borderId="0" xfId="0" applyNumberFormat="1" applyFont="1" applyAlignment="1">
      <alignment horizontal="right"/>
    </xf>
    <xf numFmtId="164" fontId="36" fillId="0" borderId="0" xfId="0" applyNumberFormat="1" applyFont="1" applyAlignment="1">
      <alignment horizontal="right"/>
    </xf>
    <xf numFmtId="164" fontId="37" fillId="0" borderId="0" xfId="0" applyNumberFormat="1" applyFont="1" applyAlignment="1">
      <alignment horizontal="right"/>
    </xf>
    <xf numFmtId="164" fontId="30" fillId="0" borderId="0" xfId="0" applyNumberFormat="1" applyFont="1" applyAlignment="1">
      <alignment horizontal="left"/>
    </xf>
    <xf numFmtId="164" fontId="32" fillId="0" borderId="12" xfId="0" applyNumberFormat="1" applyFont="1" applyBorder="1" applyAlignment="1">
      <alignment horizontal="center" vertical="center" wrapText="1"/>
    </xf>
    <xf numFmtId="4" fontId="31" fillId="34" borderId="0" xfId="0" applyNumberFormat="1" applyFont="1" applyFill="1" applyAlignment="1">
      <alignment wrapText="1"/>
    </xf>
    <xf numFmtId="164" fontId="31" fillId="34" borderId="0" xfId="0" applyNumberFormat="1" applyFont="1" applyFill="1" applyAlignment="1">
      <alignment horizontal="right" wrapText="1" indent="1"/>
    </xf>
    <xf numFmtId="4" fontId="35" fillId="38" borderId="0" xfId="0" applyNumberFormat="1" applyFont="1" applyFill="1" applyAlignment="1">
      <alignment vertical="center" wrapText="1"/>
    </xf>
    <xf numFmtId="164" fontId="32" fillId="34" borderId="0" xfId="0" applyNumberFormat="1" applyFont="1" applyFill="1" applyAlignment="1">
      <alignment horizontal="right" wrapText="1" indent="1"/>
    </xf>
    <xf numFmtId="4" fontId="32" fillId="34" borderId="0" xfId="0" applyNumberFormat="1" applyFont="1" applyFill="1" applyAlignment="1">
      <alignment wrapText="1"/>
    </xf>
    <xf numFmtId="4" fontId="31" fillId="34" borderId="12" xfId="0" applyNumberFormat="1" applyFont="1" applyFill="1" applyBorder="1" applyAlignment="1">
      <alignment wrapText="1"/>
    </xf>
    <xf numFmtId="164" fontId="31" fillId="34" borderId="12" xfId="0" applyNumberFormat="1" applyFont="1" applyFill="1" applyBorder="1" applyAlignment="1">
      <alignment horizontal="right" wrapText="1" indent="1"/>
    </xf>
    <xf numFmtId="0" fontId="36" fillId="0" borderId="0" xfId="0" applyFont="1" applyAlignment="1">
      <alignment horizontal="left" indent="1"/>
    </xf>
    <xf numFmtId="4" fontId="36" fillId="0" borderId="0" xfId="0" applyNumberFormat="1" applyFont="1"/>
    <xf numFmtId="164" fontId="36" fillId="0" borderId="0" xfId="0" applyNumberFormat="1" applyFont="1" applyAlignment="1">
      <alignment horizontal="left" indent="1"/>
    </xf>
    <xf numFmtId="164" fontId="32" fillId="34" borderId="0" xfId="0" applyNumberFormat="1" applyFont="1" applyFill="1" applyAlignment="1">
      <alignment horizontal="left" wrapText="1" indent="1"/>
    </xf>
    <xf numFmtId="0" fontId="18" fillId="38" borderId="0" xfId="0" applyFont="1" applyFill="1" applyAlignment="1">
      <alignment horizontal="left" indent="1"/>
    </xf>
    <xf numFmtId="0" fontId="20" fillId="38" borderId="0" xfId="0" applyFont="1" applyFill="1" applyAlignment="1">
      <alignment horizontal="left" indent="1"/>
    </xf>
    <xf numFmtId="0" fontId="38" fillId="33" borderId="11" xfId="0" applyFont="1" applyFill="1" applyBorder="1" applyAlignment="1">
      <alignment horizontal="left" wrapText="1" indent="1"/>
    </xf>
    <xf numFmtId="0" fontId="39" fillId="33" borderId="11" xfId="0" applyFont="1" applyFill="1" applyBorder="1" applyAlignment="1">
      <alignment horizontal="left" wrapText="1" indent="1"/>
    </xf>
    <xf numFmtId="0" fontId="40" fillId="36" borderId="11" xfId="0" applyFont="1" applyFill="1" applyBorder="1" applyAlignment="1">
      <alignment horizontal="left" wrapText="1" indent="1"/>
    </xf>
    <xf numFmtId="4" fontId="40" fillId="36" borderId="11" xfId="0" applyNumberFormat="1" applyFont="1" applyFill="1" applyBorder="1" applyAlignment="1">
      <alignment horizontal="right" wrapText="1" indent="1"/>
    </xf>
    <xf numFmtId="0" fontId="40" fillId="36" borderId="11" xfId="0" applyFont="1" applyFill="1" applyBorder="1" applyAlignment="1">
      <alignment horizontal="right" wrapText="1" indent="1"/>
    </xf>
    <xf numFmtId="0" fontId="41" fillId="36" borderId="11" xfId="0" applyFont="1" applyFill="1" applyBorder="1" applyAlignment="1">
      <alignment horizontal="right" wrapText="1" indent="1"/>
    </xf>
    <xf numFmtId="0" fontId="40" fillId="34" borderId="11" xfId="0" applyFont="1" applyFill="1" applyBorder="1" applyAlignment="1">
      <alignment horizontal="left" wrapText="1" indent="2"/>
    </xf>
    <xf numFmtId="4" fontId="40" fillId="34" borderId="11" xfId="0" applyNumberFormat="1" applyFont="1" applyFill="1" applyBorder="1" applyAlignment="1">
      <alignment horizontal="right" wrapText="1" indent="1"/>
    </xf>
    <xf numFmtId="0" fontId="40" fillId="34" borderId="11" xfId="0" applyFont="1" applyFill="1" applyBorder="1" applyAlignment="1">
      <alignment horizontal="right" wrapText="1" indent="1"/>
    </xf>
    <xf numFmtId="0" fontId="41" fillId="34" borderId="11" xfId="0" applyFont="1" applyFill="1" applyBorder="1" applyAlignment="1">
      <alignment horizontal="right" wrapText="1" indent="1"/>
    </xf>
    <xf numFmtId="0" fontId="40" fillId="34" borderId="11" xfId="0" applyFont="1" applyFill="1" applyBorder="1" applyAlignment="1">
      <alignment horizontal="left" wrapText="1" indent="3"/>
    </xf>
    <xf numFmtId="0" fontId="42" fillId="34" borderId="11" xfId="0" applyFont="1" applyFill="1" applyBorder="1" applyAlignment="1">
      <alignment horizontal="left" wrapText="1" indent="3"/>
    </xf>
    <xf numFmtId="4" fontId="42" fillId="34" borderId="11" xfId="0" applyNumberFormat="1" applyFont="1" applyFill="1" applyBorder="1" applyAlignment="1">
      <alignment horizontal="right" wrapText="1" indent="1"/>
    </xf>
    <xf numFmtId="0" fontId="42" fillId="34" borderId="11" xfId="0" applyFont="1" applyFill="1" applyBorder="1" applyAlignment="1">
      <alignment horizontal="left" wrapText="1" indent="1"/>
    </xf>
    <xf numFmtId="0" fontId="42" fillId="34" borderId="11" xfId="0" applyFont="1" applyFill="1" applyBorder="1" applyAlignment="1">
      <alignment horizontal="right" wrapText="1" indent="1"/>
    </xf>
    <xf numFmtId="0" fontId="41" fillId="34" borderId="11" xfId="0" applyFont="1" applyFill="1" applyBorder="1" applyAlignment="1">
      <alignment horizontal="left" wrapText="1" indent="1"/>
    </xf>
    <xf numFmtId="0" fontId="43" fillId="34" borderId="11" xfId="0" applyFont="1" applyFill="1" applyBorder="1" applyAlignment="1">
      <alignment horizontal="left" wrapText="1" indent="2"/>
    </xf>
    <xf numFmtId="4" fontId="43" fillId="34" borderId="11" xfId="0" applyNumberFormat="1" applyFont="1" applyFill="1" applyBorder="1" applyAlignment="1">
      <alignment horizontal="right" wrapText="1" indent="1"/>
    </xf>
    <xf numFmtId="0" fontId="43" fillId="34" borderId="11" xfId="0" applyFont="1" applyFill="1" applyBorder="1" applyAlignment="1">
      <alignment horizontal="right" wrapText="1" indent="1"/>
    </xf>
    <xf numFmtId="0" fontId="44" fillId="0" borderId="10" xfId="0" applyFont="1" applyBorder="1" applyAlignment="1">
      <alignment horizontal="center" vertical="center" wrapText="1" indent="1"/>
    </xf>
    <xf numFmtId="0" fontId="43" fillId="34" borderId="11" xfId="0" applyFont="1" applyFill="1" applyBorder="1" applyAlignment="1">
      <alignment horizontal="left" wrapText="1" indent="3"/>
    </xf>
    <xf numFmtId="0" fontId="42" fillId="34" borderId="11" xfId="0" applyFont="1" applyFill="1" applyBorder="1" applyAlignment="1">
      <alignment horizontal="left" wrapText="1" indent="2"/>
    </xf>
    <xf numFmtId="0" fontId="38" fillId="37" borderId="11" xfId="0" applyFont="1" applyFill="1" applyBorder="1" applyAlignment="1">
      <alignment horizontal="left" wrapText="1" indent="1"/>
    </xf>
    <xf numFmtId="4" fontId="38" fillId="37" borderId="11" xfId="0" applyNumberFormat="1" applyFont="1" applyFill="1" applyBorder="1" applyAlignment="1">
      <alignment horizontal="right" wrapText="1" indent="1"/>
    </xf>
    <xf numFmtId="0" fontId="38" fillId="37" borderId="11" xfId="0" applyFont="1" applyFill="1" applyBorder="1" applyAlignment="1">
      <alignment horizontal="right" wrapText="1" indent="1"/>
    </xf>
    <xf numFmtId="0" fontId="40" fillId="35" borderId="11" xfId="0" applyFont="1" applyFill="1" applyBorder="1" applyAlignment="1">
      <alignment horizontal="left" wrapText="1" indent="1"/>
    </xf>
    <xf numFmtId="4" fontId="40" fillId="35" borderId="11" xfId="0" applyNumberFormat="1" applyFont="1" applyFill="1" applyBorder="1" applyAlignment="1">
      <alignment horizontal="right" wrapText="1" indent="1"/>
    </xf>
    <xf numFmtId="0" fontId="40" fillId="35" borderId="11" xfId="0" applyFont="1" applyFill="1" applyBorder="1" applyAlignment="1">
      <alignment horizontal="right" wrapText="1" indent="1"/>
    </xf>
    <xf numFmtId="0" fontId="40" fillId="34" borderId="11" xfId="0" applyFont="1" applyFill="1" applyBorder="1" applyAlignment="1">
      <alignment horizontal="left" wrapText="1" indent="1"/>
    </xf>
    <xf numFmtId="0" fontId="40" fillId="34" borderId="11" xfId="0" applyFont="1" applyFill="1" applyBorder="1" applyAlignment="1">
      <alignment horizontal="left" wrapText="1" indent="4"/>
    </xf>
    <xf numFmtId="0" fontId="40" fillId="34" borderId="11" xfId="0" applyFont="1" applyFill="1" applyBorder="1" applyAlignment="1">
      <alignment horizontal="left" wrapText="1" indent="5"/>
    </xf>
    <xf numFmtId="0" fontId="42" fillId="34" borderId="11" xfId="0" applyFont="1" applyFill="1" applyBorder="1" applyAlignment="1">
      <alignment horizontal="left" wrapText="1" indent="5"/>
    </xf>
    <xf numFmtId="0" fontId="18" fillId="0" borderId="0" xfId="0" applyFont="1" applyAlignment="1">
      <alignment horizontal="right" indent="1"/>
    </xf>
    <xf numFmtId="0" fontId="46" fillId="38" borderId="15" xfId="0" applyFont="1" applyFill="1" applyBorder="1" applyAlignment="1">
      <alignment horizontal="center" vertical="center" wrapText="1"/>
    </xf>
    <xf numFmtId="4" fontId="46" fillId="39" borderId="15" xfId="0" applyNumberFormat="1" applyFont="1" applyFill="1" applyBorder="1" applyAlignment="1"/>
    <xf numFmtId="4" fontId="40" fillId="34" borderId="16" xfId="0" applyNumberFormat="1" applyFont="1" applyFill="1" applyBorder="1" applyAlignment="1">
      <alignment wrapText="1"/>
    </xf>
    <xf numFmtId="4" fontId="40" fillId="34" borderId="11" xfId="0" applyNumberFormat="1" applyFont="1" applyFill="1" applyBorder="1" applyAlignment="1">
      <alignment wrapText="1"/>
    </xf>
    <xf numFmtId="4" fontId="46" fillId="0" borderId="15" xfId="0" applyNumberFormat="1" applyFont="1" applyBorder="1" applyAlignment="1"/>
    <xf numFmtId="0" fontId="25" fillId="39" borderId="13" xfId="0" applyFont="1" applyFill="1" applyBorder="1" applyAlignment="1">
      <alignment horizontal="left" vertical="center"/>
    </xf>
    <xf numFmtId="0" fontId="45" fillId="39" borderId="12" xfId="0" applyFont="1" applyFill="1" applyBorder="1" applyAlignment="1">
      <alignment vertical="center"/>
    </xf>
    <xf numFmtId="4" fontId="40" fillId="34" borderId="15" xfId="0" applyNumberFormat="1" applyFont="1" applyFill="1" applyBorder="1" applyAlignment="1">
      <alignment wrapText="1"/>
    </xf>
    <xf numFmtId="4" fontId="46" fillId="0" borderId="15" xfId="0" applyNumberFormat="1" applyFont="1" applyBorder="1" applyAlignment="1">
      <alignment horizontal="right"/>
    </xf>
    <xf numFmtId="4" fontId="46" fillId="0" borderId="15" xfId="0" applyNumberFormat="1" applyFont="1" applyBorder="1" applyAlignment="1">
      <alignment horizontal="right" wrapText="1"/>
    </xf>
    <xf numFmtId="4" fontId="46" fillId="39" borderId="15" xfId="0" applyNumberFormat="1" applyFont="1" applyFill="1" applyBorder="1" applyAlignment="1">
      <alignment horizontal="right"/>
    </xf>
    <xf numFmtId="4" fontId="25" fillId="39" borderId="13" xfId="0" quotePrefix="1" applyNumberFormat="1" applyFont="1" applyFill="1" applyBorder="1" applyAlignment="1">
      <alignment horizontal="right"/>
    </xf>
    <xf numFmtId="4" fontId="25" fillId="39" borderId="15" xfId="0" quotePrefix="1" applyNumberFormat="1" applyFont="1" applyFill="1" applyBorder="1" applyAlignment="1">
      <alignment horizontal="right"/>
    </xf>
    <xf numFmtId="0" fontId="45" fillId="0" borderId="0" xfId="0" applyFont="1" applyAlignment="1"/>
    <xf numFmtId="0" fontId="47" fillId="0" borderId="0" xfId="0" applyFont="1" applyAlignment="1">
      <alignment horizontal="left"/>
    </xf>
    <xf numFmtId="0" fontId="48" fillId="0" borderId="0" xfId="0" applyFont="1" applyAlignment="1">
      <alignment horizontal="left" wrapText="1"/>
    </xf>
    <xf numFmtId="0" fontId="46" fillId="38" borderId="13" xfId="0" applyFont="1" applyFill="1" applyBorder="1" applyAlignment="1">
      <alignment horizontal="center" vertical="center" wrapText="1"/>
    </xf>
    <xf numFmtId="4" fontId="46" fillId="39" borderId="13" xfId="0" applyNumberFormat="1" applyFont="1" applyFill="1" applyBorder="1" applyAlignment="1"/>
    <xf numFmtId="4" fontId="46" fillId="38" borderId="13" xfId="0" applyNumberFormat="1" applyFont="1" applyFill="1" applyBorder="1" applyAlignment="1"/>
    <xf numFmtId="4" fontId="46" fillId="38" borderId="15" xfId="0" applyNumberFormat="1" applyFont="1" applyFill="1" applyBorder="1" applyAlignment="1"/>
    <xf numFmtId="4" fontId="40" fillId="38" borderId="11" xfId="0" applyNumberFormat="1" applyFont="1" applyFill="1" applyBorder="1" applyAlignment="1">
      <alignment horizontal="right" wrapText="1" indent="1"/>
    </xf>
    <xf numFmtId="4" fontId="25" fillId="38" borderId="13" xfId="0" quotePrefix="1" applyNumberFormat="1" applyFont="1" applyFill="1" applyBorder="1" applyAlignment="1">
      <alignment horizontal="right"/>
    </xf>
    <xf numFmtId="4" fontId="25" fillId="38" borderId="15" xfId="0" applyNumberFormat="1" applyFont="1" applyFill="1" applyBorder="1" applyAlignment="1">
      <alignment horizontal="right" wrapText="1"/>
    </xf>
    <xf numFmtId="4" fontId="25" fillId="38" borderId="15" xfId="0" quotePrefix="1" applyNumberFormat="1" applyFont="1" applyFill="1" applyBorder="1" applyAlignment="1">
      <alignment horizontal="right"/>
    </xf>
    <xf numFmtId="0" fontId="43" fillId="34" borderId="17" xfId="0" applyFont="1" applyFill="1" applyBorder="1" applyAlignment="1">
      <alignment horizontal="left" wrapText="1" indent="2"/>
    </xf>
    <xf numFmtId="4" fontId="43" fillId="34" borderId="17" xfId="0" applyNumberFormat="1" applyFont="1" applyFill="1" applyBorder="1" applyAlignment="1">
      <alignment horizontal="right" wrapText="1" indent="1"/>
    </xf>
    <xf numFmtId="0" fontId="43" fillId="34" borderId="17" xfId="0" applyFont="1" applyFill="1" applyBorder="1" applyAlignment="1">
      <alignment horizontal="right" wrapText="1" indent="1"/>
    </xf>
    <xf numFmtId="0" fontId="41" fillId="34" borderId="17" xfId="0" applyFont="1" applyFill="1" applyBorder="1" applyAlignment="1">
      <alignment horizontal="right" wrapText="1" indent="1"/>
    </xf>
    <xf numFmtId="0" fontId="33" fillId="41" borderId="0" xfId="0" applyFont="1" applyFill="1" applyAlignment="1">
      <alignment horizontal="left" wrapText="1" indent="1"/>
    </xf>
    <xf numFmtId="4" fontId="33" fillId="41" borderId="0" xfId="0" applyNumberFormat="1" applyFont="1" applyFill="1" applyAlignment="1">
      <alignment horizontal="right" wrapText="1" indent="1"/>
    </xf>
    <xf numFmtId="164" fontId="33" fillId="41" borderId="0" xfId="0" applyNumberFormat="1" applyFont="1" applyFill="1" applyAlignment="1">
      <alignment horizontal="right" wrapText="1" indent="1"/>
    </xf>
    <xf numFmtId="164" fontId="34" fillId="41" borderId="0" xfId="0" applyNumberFormat="1" applyFont="1" applyFill="1" applyAlignment="1">
      <alignment horizontal="right" wrapText="1" indent="1"/>
    </xf>
    <xf numFmtId="4" fontId="33" fillId="41" borderId="0" xfId="0" applyNumberFormat="1" applyFont="1" applyFill="1" applyAlignment="1">
      <alignment horizontal="right" wrapText="1"/>
    </xf>
    <xf numFmtId="164" fontId="33" fillId="41" borderId="0" xfId="0" applyNumberFormat="1" applyFont="1" applyFill="1" applyAlignment="1">
      <alignment horizontal="right" wrapText="1"/>
    </xf>
    <xf numFmtId="164" fontId="33" fillId="41" borderId="0" xfId="0" applyNumberFormat="1" applyFont="1" applyFill="1" applyAlignment="1">
      <alignment horizontal="left" wrapText="1" indent="1"/>
    </xf>
    <xf numFmtId="4" fontId="36" fillId="41" borderId="0" xfId="0" applyNumberFormat="1" applyFont="1" applyFill="1"/>
    <xf numFmtId="164" fontId="36" fillId="41" borderId="0" xfId="0" applyNumberFormat="1" applyFont="1" applyFill="1" applyAlignment="1">
      <alignment horizontal="left" indent="1"/>
    </xf>
    <xf numFmtId="0" fontId="30" fillId="0" borderId="0" xfId="0" applyFont="1" applyAlignment="1">
      <alignment horizontal="right"/>
    </xf>
    <xf numFmtId="164" fontId="30" fillId="0" borderId="0" xfId="0" applyNumberFormat="1" applyFont="1" applyAlignment="1">
      <alignment horizontal="right"/>
    </xf>
    <xf numFmtId="0" fontId="42" fillId="42" borderId="11" xfId="0" applyFont="1" applyFill="1" applyBorder="1" applyAlignment="1">
      <alignment horizontal="left" wrapText="1" indent="1"/>
    </xf>
    <xf numFmtId="4" fontId="42" fillId="42" borderId="11" xfId="0" applyNumberFormat="1" applyFont="1" applyFill="1" applyBorder="1" applyAlignment="1">
      <alignment horizontal="right" wrapText="1" indent="1"/>
    </xf>
    <xf numFmtId="0" fontId="42" fillId="42" borderId="11" xfId="0" applyFont="1" applyFill="1" applyBorder="1" applyAlignment="1">
      <alignment horizontal="right" wrapText="1" indent="1"/>
    </xf>
    <xf numFmtId="0" fontId="49" fillId="0" borderId="0" xfId="0" applyFont="1" applyAlignment="1">
      <alignment horizontal="left" indent="1"/>
    </xf>
    <xf numFmtId="0" fontId="51" fillId="33" borderId="11" xfId="0" applyFont="1" applyFill="1" applyBorder="1" applyAlignment="1">
      <alignment horizontal="left" wrapText="1" indent="1"/>
    </xf>
    <xf numFmtId="0" fontId="52" fillId="33" borderId="11" xfId="0" applyFont="1" applyFill="1" applyBorder="1" applyAlignment="1">
      <alignment horizontal="left" wrapText="1" indent="1"/>
    </xf>
    <xf numFmtId="0" fontId="53" fillId="34" borderId="18" xfId="0" applyFont="1" applyFill="1" applyBorder="1" applyAlignment="1">
      <alignment horizontal="left" wrapText="1" indent="2"/>
    </xf>
    <xf numFmtId="4" fontId="53" fillId="34" borderId="18" xfId="0" applyNumberFormat="1" applyFont="1" applyFill="1" applyBorder="1" applyAlignment="1">
      <alignment horizontal="right" wrapText="1" indent="1"/>
    </xf>
    <xf numFmtId="0" fontId="53" fillId="34" borderId="18" xfId="0" applyFont="1" applyFill="1" applyBorder="1" applyAlignment="1">
      <alignment horizontal="right" wrapText="1" indent="1"/>
    </xf>
    <xf numFmtId="0" fontId="20" fillId="34" borderId="18" xfId="0" applyFont="1" applyFill="1" applyBorder="1" applyAlignment="1">
      <alignment horizontal="right" wrapText="1" indent="1"/>
    </xf>
    <xf numFmtId="0" fontId="53" fillId="34" borderId="19" xfId="0" applyFont="1" applyFill="1" applyBorder="1" applyAlignment="1">
      <alignment horizontal="left" wrapText="1" indent="2"/>
    </xf>
    <xf numFmtId="4" fontId="53" fillId="34" borderId="19" xfId="0" applyNumberFormat="1" applyFont="1" applyFill="1" applyBorder="1" applyAlignment="1">
      <alignment horizontal="right" wrapText="1" indent="1"/>
    </xf>
    <xf numFmtId="0" fontId="53" fillId="34" borderId="19" xfId="0" applyFont="1" applyFill="1" applyBorder="1" applyAlignment="1">
      <alignment horizontal="right" wrapText="1" indent="1"/>
    </xf>
    <xf numFmtId="0" fontId="20" fillId="34" borderId="19" xfId="0" applyFont="1" applyFill="1" applyBorder="1" applyAlignment="1">
      <alignment horizontal="right" wrapText="1" indent="1"/>
    </xf>
    <xf numFmtId="0" fontId="25" fillId="39" borderId="13" xfId="0" quotePrefix="1" applyFont="1" applyFill="1" applyBorder="1" applyAlignment="1">
      <alignment horizontal="left" vertical="center" wrapText="1"/>
    </xf>
    <xf numFmtId="0" fontId="45" fillId="39" borderId="12" xfId="0" applyFont="1" applyFill="1" applyBorder="1" applyAlignment="1">
      <alignment vertical="center" wrapText="1"/>
    </xf>
    <xf numFmtId="0" fontId="47" fillId="0" borderId="0" xfId="0" applyFont="1" applyAlignment="1">
      <alignment horizontal="left" vertical="center" wrapText="1"/>
    </xf>
    <xf numFmtId="0" fontId="48" fillId="0" borderId="0" xfId="0" applyFont="1" applyAlignment="1">
      <alignment horizontal="left" wrapText="1"/>
    </xf>
    <xf numFmtId="0" fontId="25" fillId="39" borderId="13" xfId="0" applyFont="1" applyFill="1" applyBorder="1" applyAlignment="1">
      <alignment horizontal="left" vertical="center" wrapText="1"/>
    </xf>
    <xf numFmtId="0" fontId="25" fillId="39" borderId="12" xfId="0" applyFont="1" applyFill="1" applyBorder="1" applyAlignment="1">
      <alignment horizontal="left" vertical="center" wrapText="1"/>
    </xf>
    <xf numFmtId="0" fontId="25" fillId="39" borderId="14" xfId="0" applyFont="1" applyFill="1" applyBorder="1" applyAlignment="1">
      <alignment horizontal="left" vertical="center" wrapText="1"/>
    </xf>
    <xf numFmtId="0" fontId="47" fillId="0" borderId="0" xfId="0" applyFont="1" applyAlignment="1">
      <alignment horizontal="left"/>
    </xf>
    <xf numFmtId="0" fontId="25" fillId="0" borderId="13" xfId="0" applyFont="1" applyBorder="1" applyAlignment="1">
      <alignment horizontal="left" vertical="center" wrapText="1"/>
    </xf>
    <xf numFmtId="0" fontId="45" fillId="0" borderId="12" xfId="0" applyFont="1" applyBorder="1" applyAlignment="1">
      <alignment vertical="center" wrapText="1"/>
    </xf>
    <xf numFmtId="0" fontId="45" fillId="0" borderId="12" xfId="0" applyFont="1" applyBorder="1" applyAlignment="1">
      <alignment vertical="center"/>
    </xf>
    <xf numFmtId="0" fontId="25" fillId="0" borderId="13" xfId="0" quotePrefix="1" applyFont="1" applyBorder="1" applyAlignment="1">
      <alignment horizontal="left" vertical="center"/>
    </xf>
    <xf numFmtId="0" fontId="25" fillId="40" borderId="13" xfId="0" applyFont="1" applyFill="1" applyBorder="1" applyAlignment="1">
      <alignment horizontal="left" vertical="center" wrapText="1"/>
    </xf>
    <xf numFmtId="0" fontId="25" fillId="40" borderId="12" xfId="0" applyFont="1" applyFill="1" applyBorder="1" applyAlignment="1">
      <alignment horizontal="left" vertical="center" wrapText="1"/>
    </xf>
    <xf numFmtId="0" fontId="25" fillId="40" borderId="14" xfId="0" applyFont="1" applyFill="1" applyBorder="1" applyAlignment="1">
      <alignment horizontal="left" vertical="center" wrapText="1"/>
    </xf>
    <xf numFmtId="0" fontId="46" fillId="0" borderId="13" xfId="0" quotePrefix="1" applyFont="1" applyBorder="1" applyAlignment="1">
      <alignment horizontal="center" vertical="center" wrapText="1"/>
    </xf>
    <xf numFmtId="0" fontId="46" fillId="0" borderId="12" xfId="0" quotePrefix="1" applyFont="1" applyBorder="1" applyAlignment="1">
      <alignment horizontal="center" vertical="center" wrapText="1"/>
    </xf>
    <xf numFmtId="0" fontId="46" fillId="0" borderId="14" xfId="0" quotePrefix="1" applyFont="1" applyBorder="1" applyAlignment="1">
      <alignment horizontal="center" vertical="center" wrapText="1"/>
    </xf>
    <xf numFmtId="0" fontId="25" fillId="0" borderId="13" xfId="0" quotePrefix="1" applyFont="1" applyBorder="1" applyAlignment="1">
      <alignment horizontal="left" vertical="center" wrapText="1"/>
    </xf>
    <xf numFmtId="0" fontId="45" fillId="39" borderId="12" xfId="0" applyFont="1" applyFill="1" applyBorder="1" applyAlignment="1">
      <alignment vertical="center"/>
    </xf>
    <xf numFmtId="0" fontId="45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50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9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showGridLines="0" tabSelected="1" view="pageBreakPreview" zoomScale="60" zoomScaleNormal="100" workbookViewId="0">
      <selection activeCell="I10" sqref="I10"/>
    </sheetView>
  </sheetViews>
  <sheetFormatPr defaultRowHeight="11.25" x14ac:dyDescent="0.15"/>
  <cols>
    <col min="1" max="1" width="23.5703125" style="1" customWidth="1"/>
    <col min="2" max="2" width="24.85546875" style="1" customWidth="1"/>
    <col min="3" max="3" width="14.28515625" style="1" customWidth="1"/>
    <col min="4" max="4" width="13.28515625" style="1" customWidth="1"/>
    <col min="5" max="5" width="2.42578125" style="1" customWidth="1"/>
    <col min="6" max="6" width="23.7109375" style="1" customWidth="1"/>
    <col min="7" max="7" width="21.28515625" style="1" customWidth="1"/>
    <col min="8" max="8" width="16.28515625" style="1" customWidth="1"/>
    <col min="9" max="9" width="24.85546875" style="1" customWidth="1"/>
    <col min="10" max="11" width="17.28515625" style="1" customWidth="1"/>
    <col min="12" max="16384" width="9.140625" style="1"/>
  </cols>
  <sheetData>
    <row r="1" spans="1:11" ht="15" x14ac:dyDescent="0.2">
      <c r="A1" s="96" t="s">
        <v>7</v>
      </c>
      <c r="B1" s="96"/>
      <c r="C1" s="96"/>
      <c r="D1" s="96"/>
      <c r="E1" s="96"/>
      <c r="F1" s="96"/>
      <c r="G1" s="96"/>
      <c r="H1" s="96"/>
      <c r="I1" s="96"/>
    </row>
    <row r="2" spans="1:11" ht="15" x14ac:dyDescent="0.2">
      <c r="A2" s="96" t="s">
        <v>153</v>
      </c>
      <c r="B2" s="96"/>
      <c r="C2" s="96"/>
      <c r="D2" s="96"/>
      <c r="E2" s="96"/>
      <c r="F2" s="96"/>
      <c r="G2" s="96"/>
      <c r="H2" s="96"/>
      <c r="I2" s="96"/>
    </row>
    <row r="3" spans="1:11" ht="15" x14ac:dyDescent="0.2">
      <c r="A3" s="156" t="s">
        <v>204</v>
      </c>
      <c r="B3" s="156"/>
      <c r="C3" s="156"/>
      <c r="D3" s="156"/>
      <c r="E3" s="156"/>
      <c r="F3" s="156"/>
      <c r="G3" s="156"/>
      <c r="H3" s="156"/>
      <c r="I3" s="156"/>
    </row>
    <row r="4" spans="1:11" ht="15" x14ac:dyDescent="0.2">
      <c r="A4" s="4"/>
      <c r="B4" s="4"/>
      <c r="C4" s="4"/>
      <c r="D4" s="4"/>
      <c r="E4" s="4"/>
      <c r="F4" s="4"/>
      <c r="G4" s="4"/>
    </row>
    <row r="5" spans="1:11" ht="20.25" x14ac:dyDescent="0.3">
      <c r="A5" s="157" t="s">
        <v>8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</row>
    <row r="6" spans="1:11" ht="20.25" x14ac:dyDescent="0.3">
      <c r="A6" s="158" t="s">
        <v>9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</row>
    <row r="7" spans="1:11" ht="20.25" x14ac:dyDescent="0.3">
      <c r="A7" s="157" t="s">
        <v>12</v>
      </c>
      <c r="B7" s="157"/>
      <c r="C7" s="157"/>
      <c r="D7" s="157"/>
      <c r="E7" s="157"/>
      <c r="F7" s="157"/>
      <c r="G7" s="157"/>
      <c r="H7" s="157"/>
      <c r="I7" s="157"/>
      <c r="J7" s="157"/>
      <c r="K7" s="157"/>
    </row>
    <row r="8" spans="1:11" ht="20.25" customHeight="1" x14ac:dyDescent="0.15">
      <c r="A8" s="159" t="s">
        <v>10</v>
      </c>
      <c r="B8" s="159"/>
      <c r="C8" s="159"/>
      <c r="D8" s="159"/>
      <c r="E8" s="159"/>
      <c r="F8" s="159"/>
      <c r="G8" s="159"/>
      <c r="H8" s="159"/>
      <c r="I8" s="159"/>
      <c r="J8" s="159"/>
      <c r="K8" s="159"/>
    </row>
    <row r="9" spans="1:11" ht="15.75" customHeight="1" x14ac:dyDescent="0.15">
      <c r="A9" s="159"/>
      <c r="B9" s="159"/>
      <c r="C9" s="159"/>
      <c r="D9" s="159"/>
      <c r="E9" s="159"/>
      <c r="F9" s="159"/>
      <c r="G9" s="159"/>
      <c r="H9" s="159"/>
      <c r="I9" s="159"/>
      <c r="J9" s="159"/>
      <c r="K9" s="159"/>
    </row>
    <row r="10" spans="1:11" ht="15" x14ac:dyDescent="0.2">
      <c r="A10" s="4"/>
      <c r="B10" s="4"/>
      <c r="C10" s="4"/>
      <c r="D10" s="4"/>
      <c r="E10" s="4"/>
      <c r="F10" s="4"/>
      <c r="G10" s="4"/>
    </row>
    <row r="11" spans="1:11" ht="15.75" x14ac:dyDescent="0.25">
      <c r="A11" s="160" t="s">
        <v>11</v>
      </c>
      <c r="B11" s="160"/>
      <c r="C11" s="160"/>
      <c r="D11" s="160"/>
      <c r="E11" s="160"/>
      <c r="F11" s="160"/>
      <c r="G11" s="160"/>
      <c r="H11" s="160"/>
      <c r="I11" s="160"/>
      <c r="J11" s="160"/>
      <c r="K11" s="160"/>
    </row>
    <row r="12" spans="1:11" ht="15" x14ac:dyDescent="0.2">
      <c r="A12" s="4"/>
      <c r="B12" s="4"/>
      <c r="C12" s="4"/>
      <c r="D12" s="4"/>
      <c r="E12" s="4"/>
      <c r="F12" s="4"/>
      <c r="G12" s="4"/>
    </row>
    <row r="13" spans="1:11" ht="15" x14ac:dyDescent="0.2">
      <c r="A13" s="4" t="s">
        <v>171</v>
      </c>
      <c r="B13" s="4"/>
      <c r="C13" s="4"/>
      <c r="D13" s="4"/>
      <c r="E13" s="4"/>
      <c r="F13" s="4"/>
      <c r="G13" s="4"/>
    </row>
    <row r="14" spans="1:11" ht="15" x14ac:dyDescent="0.2">
      <c r="A14" s="4"/>
      <c r="B14" s="4"/>
      <c r="C14" s="4"/>
      <c r="D14" s="4"/>
      <c r="E14" s="4"/>
      <c r="F14" s="4"/>
      <c r="G14" s="4"/>
    </row>
    <row r="15" spans="1:11" ht="18" customHeight="1" x14ac:dyDescent="0.25">
      <c r="A15" s="143" t="s">
        <v>198</v>
      </c>
      <c r="B15" s="143"/>
      <c r="C15" s="143"/>
      <c r="D15" s="143"/>
      <c r="E15" s="143"/>
      <c r="F15" s="143"/>
      <c r="G15" s="143"/>
      <c r="H15" s="143"/>
      <c r="I15" s="143"/>
      <c r="J15" s="143"/>
      <c r="K15" s="97"/>
    </row>
    <row r="16" spans="1:11" ht="13.5" customHeight="1" x14ac:dyDescent="0.15">
      <c r="J16" s="82"/>
      <c r="K16" s="82" t="s">
        <v>154</v>
      </c>
    </row>
    <row r="17" spans="1:11" ht="66.75" customHeight="1" x14ac:dyDescent="0.15">
      <c r="A17" s="151" t="s">
        <v>178</v>
      </c>
      <c r="B17" s="152"/>
      <c r="C17" s="152"/>
      <c r="D17" s="152"/>
      <c r="E17" s="153"/>
      <c r="F17" s="83" t="s">
        <v>174</v>
      </c>
      <c r="G17" s="83" t="s">
        <v>0</v>
      </c>
      <c r="H17" s="83" t="s">
        <v>1</v>
      </c>
      <c r="I17" s="83" t="s">
        <v>175</v>
      </c>
      <c r="J17" s="99" t="s">
        <v>2</v>
      </c>
      <c r="K17" s="83" t="s">
        <v>3</v>
      </c>
    </row>
    <row r="18" spans="1:11" ht="31.5" customHeight="1" x14ac:dyDescent="0.25">
      <c r="A18" s="140" t="s">
        <v>155</v>
      </c>
      <c r="B18" s="137"/>
      <c r="C18" s="137"/>
      <c r="D18" s="137"/>
      <c r="E18" s="155"/>
      <c r="F18" s="84">
        <f>F19+F20</f>
        <v>679704.47</v>
      </c>
      <c r="G18" s="84">
        <f t="shared" ref="G18:I18" si="0">G19+G20</f>
        <v>2440467</v>
      </c>
      <c r="H18" s="84">
        <f t="shared" si="0"/>
        <v>2440467</v>
      </c>
      <c r="I18" s="84">
        <f t="shared" si="0"/>
        <v>876845.36</v>
      </c>
      <c r="J18" s="100">
        <f>(I18/F18)*100</f>
        <v>129.00391253863609</v>
      </c>
      <c r="K18" s="84">
        <f>(I18/H18)*100</f>
        <v>35.929408592699673</v>
      </c>
    </row>
    <row r="19" spans="1:11" ht="27" customHeight="1" x14ac:dyDescent="0.25">
      <c r="A19" s="144" t="s">
        <v>156</v>
      </c>
      <c r="B19" s="145"/>
      <c r="C19" s="145"/>
      <c r="D19" s="145"/>
      <c r="E19" s="146"/>
      <c r="F19" s="85">
        <v>679704.47</v>
      </c>
      <c r="G19" s="86">
        <v>2440467</v>
      </c>
      <c r="H19" s="86">
        <v>2440467</v>
      </c>
      <c r="I19" s="86">
        <v>876845.36</v>
      </c>
      <c r="J19" s="101">
        <f t="shared" ref="J19:J24" si="1">(I19/F19)*100</f>
        <v>129.00391253863609</v>
      </c>
      <c r="K19" s="102">
        <f t="shared" ref="K19:K23" si="2">(I19/H19)*100</f>
        <v>35.929408592699673</v>
      </c>
    </row>
    <row r="20" spans="1:11" ht="27" customHeight="1" x14ac:dyDescent="0.25">
      <c r="A20" s="147" t="s">
        <v>157</v>
      </c>
      <c r="B20" s="146"/>
      <c r="C20" s="146"/>
      <c r="D20" s="146"/>
      <c r="E20" s="146"/>
      <c r="F20" s="87">
        <v>0</v>
      </c>
      <c r="G20" s="87">
        <v>0</v>
      </c>
      <c r="H20" s="87">
        <v>0</v>
      </c>
      <c r="I20" s="87">
        <v>0</v>
      </c>
      <c r="J20" s="101">
        <v>0</v>
      </c>
      <c r="K20" s="102">
        <v>0</v>
      </c>
    </row>
    <row r="21" spans="1:11" ht="23.25" customHeight="1" x14ac:dyDescent="0.25">
      <c r="A21" s="88" t="s">
        <v>158</v>
      </c>
      <c r="B21" s="89"/>
      <c r="C21" s="89"/>
      <c r="D21" s="89"/>
      <c r="E21" s="89"/>
      <c r="F21" s="84">
        <f>F22+F23</f>
        <v>773224.25</v>
      </c>
      <c r="G21" s="84">
        <f t="shared" ref="G21:I21" si="3">G22+G23</f>
        <v>2440467</v>
      </c>
      <c r="H21" s="84">
        <f t="shared" si="3"/>
        <v>2440467</v>
      </c>
      <c r="I21" s="84">
        <f t="shared" si="3"/>
        <v>874681.49</v>
      </c>
      <c r="J21" s="100">
        <f t="shared" si="1"/>
        <v>113.12132153123756</v>
      </c>
      <c r="K21" s="84">
        <f t="shared" si="2"/>
        <v>35.840742366112714</v>
      </c>
    </row>
    <row r="22" spans="1:11" ht="26.25" customHeight="1" x14ac:dyDescent="0.25">
      <c r="A22" s="154" t="s">
        <v>159</v>
      </c>
      <c r="B22" s="145"/>
      <c r="C22" s="145"/>
      <c r="D22" s="145"/>
      <c r="E22" s="145"/>
      <c r="F22" s="90">
        <v>771116.85</v>
      </c>
      <c r="G22" s="90">
        <v>1399753</v>
      </c>
      <c r="H22" s="90">
        <v>1399753</v>
      </c>
      <c r="I22" s="90">
        <v>725138.65</v>
      </c>
      <c r="J22" s="101">
        <f t="shared" si="1"/>
        <v>94.037453597337432</v>
      </c>
      <c r="K22" s="102">
        <f t="shared" si="2"/>
        <v>51.804757696536463</v>
      </c>
    </row>
    <row r="23" spans="1:11" ht="28.5" customHeight="1" x14ac:dyDescent="0.25">
      <c r="A23" s="147" t="s">
        <v>160</v>
      </c>
      <c r="B23" s="146"/>
      <c r="C23" s="146"/>
      <c r="D23" s="146"/>
      <c r="E23" s="146"/>
      <c r="F23" s="90">
        <v>2107.4</v>
      </c>
      <c r="G23" s="90">
        <v>1040714</v>
      </c>
      <c r="H23" s="90">
        <v>1040714</v>
      </c>
      <c r="I23" s="90">
        <v>149542.84</v>
      </c>
      <c r="J23" s="101">
        <f t="shared" si="1"/>
        <v>7096.0823763879662</v>
      </c>
      <c r="K23" s="102">
        <f t="shared" si="2"/>
        <v>14.369254185107533</v>
      </c>
    </row>
    <row r="24" spans="1:11" ht="25.5" customHeight="1" x14ac:dyDescent="0.25">
      <c r="A24" s="136" t="s">
        <v>161</v>
      </c>
      <c r="B24" s="137"/>
      <c r="C24" s="137"/>
      <c r="D24" s="137"/>
      <c r="E24" s="137"/>
      <c r="F24" s="84">
        <f>F18-F21</f>
        <v>-93519.780000000028</v>
      </c>
      <c r="G24" s="84">
        <f t="shared" ref="G24:I24" si="4">G18-G21</f>
        <v>0</v>
      </c>
      <c r="H24" s="84">
        <f t="shared" si="4"/>
        <v>0</v>
      </c>
      <c r="I24" s="84">
        <f t="shared" si="4"/>
        <v>2163.8699999999953</v>
      </c>
      <c r="J24" s="100">
        <f t="shared" si="1"/>
        <v>-2.3138099768840288</v>
      </c>
      <c r="K24" s="84">
        <v>0</v>
      </c>
    </row>
    <row r="25" spans="1:11" ht="19.5" customHeight="1" x14ac:dyDescent="0.25">
      <c r="A25" s="138" t="s">
        <v>199</v>
      </c>
      <c r="B25" s="139"/>
      <c r="C25" s="139"/>
      <c r="D25" s="139"/>
      <c r="E25" s="139"/>
      <c r="F25" s="139"/>
      <c r="G25" s="139"/>
      <c r="H25" s="139"/>
      <c r="I25" s="139"/>
      <c r="J25" s="139"/>
      <c r="K25" s="98"/>
    </row>
    <row r="26" spans="1:11" ht="31.5" x14ac:dyDescent="0.15">
      <c r="A26" s="151" t="s">
        <v>178</v>
      </c>
      <c r="B26" s="152"/>
      <c r="C26" s="152"/>
      <c r="D26" s="152"/>
      <c r="E26" s="153"/>
      <c r="F26" s="83" t="s">
        <v>168</v>
      </c>
      <c r="G26" s="83" t="s">
        <v>0</v>
      </c>
      <c r="H26" s="83" t="s">
        <v>1</v>
      </c>
      <c r="I26" s="83" t="s">
        <v>169</v>
      </c>
      <c r="J26" s="99" t="s">
        <v>2</v>
      </c>
      <c r="K26" s="83" t="s">
        <v>3</v>
      </c>
    </row>
    <row r="27" spans="1:11" ht="30.75" customHeight="1" x14ac:dyDescent="0.25">
      <c r="A27" s="147" t="s">
        <v>162</v>
      </c>
      <c r="B27" s="146"/>
      <c r="C27" s="146"/>
      <c r="D27" s="146"/>
      <c r="E27" s="146"/>
      <c r="F27" s="91">
        <v>0</v>
      </c>
      <c r="G27" s="91">
        <v>0</v>
      </c>
      <c r="H27" s="91">
        <v>0</v>
      </c>
      <c r="I27" s="91">
        <v>0</v>
      </c>
      <c r="J27" s="92">
        <v>0</v>
      </c>
      <c r="K27" s="92">
        <v>0</v>
      </c>
    </row>
    <row r="28" spans="1:11" ht="33" customHeight="1" x14ac:dyDescent="0.25">
      <c r="A28" s="147" t="s">
        <v>163</v>
      </c>
      <c r="B28" s="146"/>
      <c r="C28" s="146"/>
      <c r="D28" s="146"/>
      <c r="E28" s="146"/>
      <c r="F28" s="91">
        <v>0</v>
      </c>
      <c r="G28" s="91">
        <v>0</v>
      </c>
      <c r="H28" s="91">
        <v>0</v>
      </c>
      <c r="I28" s="91">
        <v>0</v>
      </c>
      <c r="J28" s="92">
        <v>0</v>
      </c>
      <c r="K28" s="92">
        <v>0</v>
      </c>
    </row>
    <row r="29" spans="1:11" ht="23.25" customHeight="1" x14ac:dyDescent="0.25">
      <c r="A29" s="136" t="s">
        <v>170</v>
      </c>
      <c r="B29" s="137"/>
      <c r="C29" s="137"/>
      <c r="D29" s="137"/>
      <c r="E29" s="137"/>
      <c r="F29" s="93">
        <f>F27-F28</f>
        <v>0</v>
      </c>
      <c r="G29" s="93">
        <f t="shared" ref="G29:J29" si="5">G27-G28</f>
        <v>0</v>
      </c>
      <c r="H29" s="93">
        <f t="shared" si="5"/>
        <v>0</v>
      </c>
      <c r="I29" s="93">
        <f t="shared" si="5"/>
        <v>0</v>
      </c>
      <c r="J29" s="93">
        <f t="shared" si="5"/>
        <v>0</v>
      </c>
      <c r="K29" s="93">
        <v>0</v>
      </c>
    </row>
    <row r="30" spans="1:11" ht="24" customHeight="1" x14ac:dyDescent="0.25">
      <c r="A30" s="136" t="s">
        <v>164</v>
      </c>
      <c r="B30" s="137"/>
      <c r="C30" s="137"/>
      <c r="D30" s="137"/>
      <c r="E30" s="137"/>
      <c r="F30" s="93">
        <f>F24+F29</f>
        <v>-93519.780000000028</v>
      </c>
      <c r="G30" s="93">
        <f>G24+G29</f>
        <v>0</v>
      </c>
      <c r="H30" s="93">
        <f>H24+H29</f>
        <v>0</v>
      </c>
      <c r="I30" s="93">
        <f>I24+I29</f>
        <v>2163.8699999999953</v>
      </c>
      <c r="J30" s="93">
        <f>J24+J29</f>
        <v>-2.3138099768840288</v>
      </c>
      <c r="K30" s="93">
        <v>0</v>
      </c>
    </row>
    <row r="31" spans="1:11" ht="24.75" customHeight="1" x14ac:dyDescent="0.25">
      <c r="A31" s="138" t="s">
        <v>200</v>
      </c>
      <c r="B31" s="139"/>
      <c r="C31" s="139"/>
      <c r="D31" s="139"/>
      <c r="E31" s="139"/>
      <c r="F31" s="139"/>
      <c r="G31" s="139"/>
      <c r="H31" s="139"/>
      <c r="I31" s="139"/>
      <c r="J31" s="139"/>
      <c r="K31" s="98"/>
    </row>
    <row r="32" spans="1:11" ht="31.5" x14ac:dyDescent="0.15">
      <c r="A32" s="151" t="s">
        <v>178</v>
      </c>
      <c r="B32" s="152"/>
      <c r="C32" s="152"/>
      <c r="D32" s="152"/>
      <c r="E32" s="153"/>
      <c r="F32" s="83" t="s">
        <v>168</v>
      </c>
      <c r="G32" s="83" t="s">
        <v>0</v>
      </c>
      <c r="H32" s="83" t="s">
        <v>1</v>
      </c>
      <c r="I32" s="83" t="s">
        <v>169</v>
      </c>
      <c r="J32" s="99" t="s">
        <v>2</v>
      </c>
      <c r="K32" s="83" t="s">
        <v>3</v>
      </c>
    </row>
    <row r="33" spans="1:11" ht="36" customHeight="1" x14ac:dyDescent="0.25">
      <c r="A33" s="148" t="s">
        <v>165</v>
      </c>
      <c r="B33" s="149"/>
      <c r="C33" s="149"/>
      <c r="D33" s="149"/>
      <c r="E33" s="150"/>
      <c r="F33" s="103">
        <v>-8103.07</v>
      </c>
      <c r="G33" s="103">
        <v>0</v>
      </c>
      <c r="H33" s="104">
        <v>0</v>
      </c>
      <c r="I33" s="104">
        <v>-108298.92</v>
      </c>
      <c r="J33" s="105">
        <f>(I33/F33)*100</f>
        <v>1336.5171472047016</v>
      </c>
      <c r="K33" s="105">
        <v>0</v>
      </c>
    </row>
    <row r="34" spans="1:11" ht="38.25" customHeight="1" x14ac:dyDescent="0.25">
      <c r="A34" s="136" t="s">
        <v>166</v>
      </c>
      <c r="B34" s="137"/>
      <c r="C34" s="137"/>
      <c r="D34" s="137"/>
      <c r="E34" s="137"/>
      <c r="F34" s="104">
        <f>F30+F33</f>
        <v>-101622.85000000003</v>
      </c>
      <c r="G34" s="104">
        <f>G30+G33</f>
        <v>0</v>
      </c>
      <c r="H34" s="104">
        <f>H30+H33</f>
        <v>0</v>
      </c>
      <c r="I34" s="104">
        <f>I30+I33</f>
        <v>-106135.05</v>
      </c>
      <c r="J34" s="105">
        <f t="shared" ref="J34" si="6">(I34/F34)*100</f>
        <v>104.44014313709955</v>
      </c>
      <c r="K34" s="106">
        <v>0</v>
      </c>
    </row>
    <row r="35" spans="1:11" ht="54" customHeight="1" x14ac:dyDescent="0.25">
      <c r="A35" s="140" t="s">
        <v>167</v>
      </c>
      <c r="B35" s="141"/>
      <c r="C35" s="141"/>
      <c r="D35" s="141"/>
      <c r="E35" s="142"/>
      <c r="F35" s="94">
        <f>F24+F29+F33-F34</f>
        <v>0</v>
      </c>
      <c r="G35" s="94">
        <f>G24+G29+G33-G34</f>
        <v>0</v>
      </c>
      <c r="H35" s="94">
        <f>H24+H29+H33-H34</f>
        <v>0</v>
      </c>
      <c r="I35" s="94">
        <f>I24+I29+I33-I34</f>
        <v>0</v>
      </c>
      <c r="J35" s="94">
        <v>0</v>
      </c>
      <c r="K35" s="95">
        <v>0</v>
      </c>
    </row>
  </sheetData>
  <mergeCells count="25">
    <mergeCell ref="A11:K11"/>
    <mergeCell ref="A3:I3"/>
    <mergeCell ref="A5:K5"/>
    <mergeCell ref="A6:K6"/>
    <mergeCell ref="A7:K7"/>
    <mergeCell ref="A8:K9"/>
    <mergeCell ref="A15:J15"/>
    <mergeCell ref="A19:E19"/>
    <mergeCell ref="A23:E23"/>
    <mergeCell ref="A33:E33"/>
    <mergeCell ref="A32:E32"/>
    <mergeCell ref="A26:E26"/>
    <mergeCell ref="A27:E27"/>
    <mergeCell ref="A28:E28"/>
    <mergeCell ref="A20:E20"/>
    <mergeCell ref="A22:E22"/>
    <mergeCell ref="A24:E24"/>
    <mergeCell ref="A25:J25"/>
    <mergeCell ref="A17:E17"/>
    <mergeCell ref="A18:E18"/>
    <mergeCell ref="A29:E29"/>
    <mergeCell ref="A30:E30"/>
    <mergeCell ref="A31:J31"/>
    <mergeCell ref="A34:E34"/>
    <mergeCell ref="A35:E35"/>
  </mergeCells>
  <pageMargins left="0.74803149606299213" right="0.74803149606299213" top="0.98425196850393704" bottom="0.98425196850393704" header="0.51181102362204722" footer="0.51181102362204722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5"/>
  <sheetViews>
    <sheetView showGridLines="0" view="pageBreakPreview" topLeftCell="A49" zoomScale="60" zoomScaleNormal="100" workbookViewId="0">
      <selection activeCell="I15" sqref="I15"/>
    </sheetView>
  </sheetViews>
  <sheetFormatPr defaultRowHeight="11.25" x14ac:dyDescent="0.15"/>
  <cols>
    <col min="1" max="1" width="46" style="1" customWidth="1"/>
    <col min="2" max="2" width="32.28515625" style="1" customWidth="1"/>
    <col min="3" max="3" width="25.85546875" style="1" customWidth="1"/>
    <col min="4" max="4" width="24" style="1" customWidth="1"/>
    <col min="5" max="5" width="39.85546875" style="1" customWidth="1"/>
    <col min="6" max="6" width="20.140625" style="1" customWidth="1"/>
    <col min="7" max="7" width="17.28515625" style="1" customWidth="1"/>
    <col min="8" max="16384" width="9.140625" style="1"/>
  </cols>
  <sheetData>
    <row r="1" spans="1:7" ht="15.75" x14ac:dyDescent="0.25">
      <c r="A1" s="159" t="s">
        <v>85</v>
      </c>
      <c r="B1" s="159"/>
      <c r="C1" s="159"/>
      <c r="D1" s="159"/>
      <c r="E1" s="159"/>
      <c r="F1" s="159"/>
      <c r="G1" s="159"/>
    </row>
    <row r="2" spans="1:7" ht="15" x14ac:dyDescent="0.2">
      <c r="A2" s="4"/>
      <c r="B2" s="4"/>
      <c r="C2" s="4"/>
      <c r="D2" s="4"/>
      <c r="E2" s="4"/>
      <c r="F2" s="4"/>
      <c r="G2" s="4"/>
    </row>
    <row r="3" spans="1:7" ht="15" x14ac:dyDescent="0.2">
      <c r="A3" s="4" t="s">
        <v>172</v>
      </c>
      <c r="B3" s="4"/>
      <c r="C3" s="4"/>
      <c r="D3" s="4"/>
      <c r="E3" s="4"/>
      <c r="F3" s="4"/>
      <c r="G3" s="4"/>
    </row>
    <row r="4" spans="1:7" ht="15" x14ac:dyDescent="0.2">
      <c r="A4" s="4"/>
      <c r="B4" s="4"/>
      <c r="C4" s="4"/>
      <c r="D4" s="4"/>
      <c r="E4" s="4"/>
      <c r="F4" s="4"/>
      <c r="G4" s="4"/>
    </row>
    <row r="5" spans="1:7" ht="15" x14ac:dyDescent="0.2">
      <c r="A5" s="161" t="s">
        <v>173</v>
      </c>
      <c r="B5" s="161"/>
      <c r="C5" s="161"/>
      <c r="D5" s="161"/>
      <c r="E5" s="161"/>
      <c r="F5" s="161"/>
      <c r="G5" s="161"/>
    </row>
    <row r="6" spans="1:7" ht="15" x14ac:dyDescent="0.2">
      <c r="A6" s="4"/>
      <c r="B6" s="4"/>
      <c r="C6" s="4"/>
      <c r="D6" s="4"/>
      <c r="E6" s="4"/>
      <c r="F6" s="4"/>
      <c r="G6" s="4"/>
    </row>
    <row r="7" spans="1:7" ht="15" x14ac:dyDescent="0.2">
      <c r="A7" s="5" t="s">
        <v>86</v>
      </c>
      <c r="B7" s="4"/>
      <c r="C7" s="4"/>
      <c r="D7" s="4"/>
      <c r="E7" s="4"/>
      <c r="F7" s="4"/>
      <c r="G7" s="4"/>
    </row>
    <row r="8" spans="1:7" ht="12" thickBot="1" x14ac:dyDescent="0.2">
      <c r="G8" s="82" t="s">
        <v>154</v>
      </c>
    </row>
    <row r="9" spans="1:7" ht="49.5" customHeight="1" thickBot="1" x14ac:dyDescent="0.2">
      <c r="A9" s="2" t="s">
        <v>179</v>
      </c>
      <c r="B9" s="2" t="s">
        <v>176</v>
      </c>
      <c r="C9" s="2" t="s">
        <v>0</v>
      </c>
      <c r="D9" s="2" t="s">
        <v>1</v>
      </c>
      <c r="E9" s="2" t="s">
        <v>177</v>
      </c>
      <c r="F9" s="2" t="s">
        <v>2</v>
      </c>
      <c r="G9" s="2" t="s">
        <v>3</v>
      </c>
    </row>
    <row r="10" spans="1:7" ht="15.75" x14ac:dyDescent="0.25">
      <c r="A10" s="52" t="s">
        <v>4</v>
      </c>
      <c r="B10" s="53">
        <v>679704.47</v>
      </c>
      <c r="C10" s="53">
        <v>2440467</v>
      </c>
      <c r="D10" s="53">
        <v>2440467</v>
      </c>
      <c r="E10" s="53">
        <v>876845.36</v>
      </c>
      <c r="F10" s="54">
        <v>129</v>
      </c>
      <c r="G10" s="55">
        <v>35.93</v>
      </c>
    </row>
    <row r="11" spans="1:7" ht="31.5" x14ac:dyDescent="0.25">
      <c r="A11" s="56" t="s">
        <v>84</v>
      </c>
      <c r="B11" s="57">
        <v>620293.63</v>
      </c>
      <c r="C11" s="57">
        <v>2305239</v>
      </c>
      <c r="D11" s="57">
        <v>2305239</v>
      </c>
      <c r="E11" s="57">
        <v>808491.34</v>
      </c>
      <c r="F11" s="58">
        <v>130.34</v>
      </c>
      <c r="G11" s="59">
        <v>35.07</v>
      </c>
    </row>
    <row r="12" spans="1:7" ht="47.25" x14ac:dyDescent="0.25">
      <c r="A12" s="60" t="s">
        <v>83</v>
      </c>
      <c r="B12" s="57">
        <v>620293.63</v>
      </c>
      <c r="C12" s="58">
        <v>0</v>
      </c>
      <c r="D12" s="58">
        <v>0</v>
      </c>
      <c r="E12" s="57">
        <v>660963.23</v>
      </c>
      <c r="F12" s="58">
        <v>106.56</v>
      </c>
      <c r="G12" s="59">
        <v>0</v>
      </c>
    </row>
    <row r="13" spans="1:7" ht="45" x14ac:dyDescent="0.2">
      <c r="A13" s="61" t="s">
        <v>82</v>
      </c>
      <c r="B13" s="62">
        <v>620293.63</v>
      </c>
      <c r="C13" s="63"/>
      <c r="D13" s="63"/>
      <c r="E13" s="62">
        <v>660963.23</v>
      </c>
      <c r="F13" s="64">
        <v>106.56</v>
      </c>
      <c r="G13" s="65"/>
    </row>
    <row r="14" spans="1:7" ht="31.5" x14ac:dyDescent="0.25">
      <c r="A14" s="60" t="s">
        <v>81</v>
      </c>
      <c r="B14" s="58">
        <v>0</v>
      </c>
      <c r="C14" s="58">
        <v>0</v>
      </c>
      <c r="D14" s="58">
        <v>0</v>
      </c>
      <c r="E14" s="57">
        <v>147528.10999999999</v>
      </c>
      <c r="F14" s="58">
        <v>0</v>
      </c>
      <c r="G14" s="59">
        <v>0</v>
      </c>
    </row>
    <row r="15" spans="1:7" ht="45" x14ac:dyDescent="0.2">
      <c r="A15" s="61" t="s">
        <v>80</v>
      </c>
      <c r="B15" s="63"/>
      <c r="C15" s="63"/>
      <c r="D15" s="63"/>
      <c r="E15" s="64">
        <v>125</v>
      </c>
      <c r="F15" s="63"/>
      <c r="G15" s="65"/>
    </row>
    <row r="16" spans="1:7" ht="45" x14ac:dyDescent="0.2">
      <c r="A16" s="61" t="s">
        <v>79</v>
      </c>
      <c r="B16" s="63"/>
      <c r="C16" s="63"/>
      <c r="D16" s="63"/>
      <c r="E16" s="62">
        <v>147403.10999999999</v>
      </c>
      <c r="F16" s="63"/>
      <c r="G16" s="65"/>
    </row>
    <row r="17" spans="1:7" ht="15.75" x14ac:dyDescent="0.25">
      <c r="A17" s="56" t="s">
        <v>78</v>
      </c>
      <c r="B17" s="58">
        <v>29.29</v>
      </c>
      <c r="C17" s="58">
        <v>200</v>
      </c>
      <c r="D17" s="58">
        <v>200</v>
      </c>
      <c r="E17" s="58">
        <v>60.74</v>
      </c>
      <c r="F17" s="58">
        <v>207.37</v>
      </c>
      <c r="G17" s="59">
        <v>30.37</v>
      </c>
    </row>
    <row r="18" spans="1:7" ht="15.75" x14ac:dyDescent="0.25">
      <c r="A18" s="60" t="s">
        <v>77</v>
      </c>
      <c r="B18" s="58">
        <v>29.29</v>
      </c>
      <c r="C18" s="58">
        <v>0</v>
      </c>
      <c r="D18" s="58">
        <v>0</v>
      </c>
      <c r="E18" s="58">
        <v>60.74</v>
      </c>
      <c r="F18" s="58">
        <v>207.37</v>
      </c>
      <c r="G18" s="59">
        <v>0</v>
      </c>
    </row>
    <row r="19" spans="1:7" ht="30" x14ac:dyDescent="0.2">
      <c r="A19" s="61" t="s">
        <v>76</v>
      </c>
      <c r="B19" s="64">
        <v>29.29</v>
      </c>
      <c r="C19" s="63"/>
      <c r="D19" s="63"/>
      <c r="E19" s="64">
        <v>60.74</v>
      </c>
      <c r="F19" s="64">
        <v>207.37</v>
      </c>
      <c r="G19" s="65"/>
    </row>
    <row r="20" spans="1:7" ht="47.25" x14ac:dyDescent="0.25">
      <c r="A20" s="56" t="s">
        <v>75</v>
      </c>
      <c r="B20" s="57">
        <v>10316.4</v>
      </c>
      <c r="C20" s="57">
        <v>27500</v>
      </c>
      <c r="D20" s="57">
        <v>27500</v>
      </c>
      <c r="E20" s="57">
        <v>13975</v>
      </c>
      <c r="F20" s="58">
        <v>135.46</v>
      </c>
      <c r="G20" s="59">
        <v>50.82</v>
      </c>
    </row>
    <row r="21" spans="1:7" ht="15.75" x14ac:dyDescent="0.25">
      <c r="A21" s="60" t="s">
        <v>74</v>
      </c>
      <c r="B21" s="57">
        <v>10316.4</v>
      </c>
      <c r="C21" s="58">
        <v>0</v>
      </c>
      <c r="D21" s="58">
        <v>0</v>
      </c>
      <c r="E21" s="57">
        <v>13975</v>
      </c>
      <c r="F21" s="58">
        <v>135.46</v>
      </c>
      <c r="G21" s="59">
        <v>0</v>
      </c>
    </row>
    <row r="22" spans="1:7" ht="15" x14ac:dyDescent="0.2">
      <c r="A22" s="61" t="s">
        <v>73</v>
      </c>
      <c r="B22" s="62">
        <v>10316.4</v>
      </c>
      <c r="C22" s="63"/>
      <c r="D22" s="63"/>
      <c r="E22" s="62">
        <v>13975</v>
      </c>
      <c r="F22" s="64">
        <v>135.46</v>
      </c>
      <c r="G22" s="65"/>
    </row>
    <row r="23" spans="1:7" ht="63" x14ac:dyDescent="0.25">
      <c r="A23" s="56" t="s">
        <v>72</v>
      </c>
      <c r="B23" s="58">
        <v>489.3</v>
      </c>
      <c r="C23" s="57">
        <v>2700</v>
      </c>
      <c r="D23" s="57">
        <v>2700</v>
      </c>
      <c r="E23" s="58">
        <v>567.64</v>
      </c>
      <c r="F23" s="58">
        <v>116.01</v>
      </c>
      <c r="G23" s="59">
        <v>21.02</v>
      </c>
    </row>
    <row r="24" spans="1:7" ht="31.5" x14ac:dyDescent="0.25">
      <c r="A24" s="60" t="s">
        <v>71</v>
      </c>
      <c r="B24" s="58">
        <v>489.3</v>
      </c>
      <c r="C24" s="58">
        <v>0</v>
      </c>
      <c r="D24" s="58">
        <v>0</v>
      </c>
      <c r="E24" s="58">
        <v>567.64</v>
      </c>
      <c r="F24" s="58">
        <v>116.01</v>
      </c>
      <c r="G24" s="59">
        <v>0</v>
      </c>
    </row>
    <row r="25" spans="1:7" ht="30" x14ac:dyDescent="0.2">
      <c r="A25" s="61" t="s">
        <v>70</v>
      </c>
      <c r="B25" s="64">
        <v>489.3</v>
      </c>
      <c r="C25" s="63"/>
      <c r="D25" s="63"/>
      <c r="E25" s="64">
        <v>567.64</v>
      </c>
      <c r="F25" s="64">
        <v>116.01</v>
      </c>
      <c r="G25" s="65"/>
    </row>
    <row r="26" spans="1:7" ht="47.25" x14ac:dyDescent="0.25">
      <c r="A26" s="56" t="s">
        <v>69</v>
      </c>
      <c r="B26" s="57">
        <v>48575.85</v>
      </c>
      <c r="C26" s="57">
        <v>104828</v>
      </c>
      <c r="D26" s="57">
        <v>104828</v>
      </c>
      <c r="E26" s="57">
        <v>53750.64</v>
      </c>
      <c r="F26" s="58">
        <v>110.65</v>
      </c>
      <c r="G26" s="59">
        <v>51.28</v>
      </c>
    </row>
    <row r="27" spans="1:7" ht="47.25" x14ac:dyDescent="0.25">
      <c r="A27" s="60" t="s">
        <v>68</v>
      </c>
      <c r="B27" s="57">
        <v>48575.85</v>
      </c>
      <c r="C27" s="58">
        <v>0</v>
      </c>
      <c r="D27" s="58">
        <v>0</v>
      </c>
      <c r="E27" s="57">
        <v>53750.64</v>
      </c>
      <c r="F27" s="58">
        <v>110.65</v>
      </c>
      <c r="G27" s="59">
        <v>0</v>
      </c>
    </row>
    <row r="28" spans="1:7" ht="30" x14ac:dyDescent="0.2">
      <c r="A28" s="61" t="s">
        <v>67</v>
      </c>
      <c r="B28" s="62">
        <v>46468.45</v>
      </c>
      <c r="C28" s="63"/>
      <c r="D28" s="63"/>
      <c r="E28" s="62">
        <v>52895.64</v>
      </c>
      <c r="F28" s="64">
        <v>113.83</v>
      </c>
      <c r="G28" s="65"/>
    </row>
    <row r="29" spans="1:7" ht="45" x14ac:dyDescent="0.2">
      <c r="A29" s="61" t="s">
        <v>66</v>
      </c>
      <c r="B29" s="62">
        <v>2107.4</v>
      </c>
      <c r="C29" s="63"/>
      <c r="D29" s="63"/>
      <c r="E29" s="64">
        <v>855</v>
      </c>
      <c r="F29" s="64">
        <v>40.57</v>
      </c>
      <c r="G29" s="65"/>
    </row>
    <row r="30" spans="1:7" ht="23.25" customHeight="1" x14ac:dyDescent="0.25">
      <c r="A30" s="66" t="s">
        <v>65</v>
      </c>
      <c r="B30" s="67">
        <v>679704.47</v>
      </c>
      <c r="C30" s="67">
        <v>2440467</v>
      </c>
      <c r="D30" s="67">
        <v>2440467</v>
      </c>
      <c r="E30" s="67">
        <v>876845.36</v>
      </c>
      <c r="F30" s="68">
        <v>129</v>
      </c>
      <c r="G30" s="59">
        <v>35.93</v>
      </c>
    </row>
    <row r="31" spans="1:7" ht="23.25" customHeight="1" x14ac:dyDescent="0.25">
      <c r="A31" s="107"/>
      <c r="B31" s="108"/>
      <c r="C31" s="108"/>
      <c r="D31" s="108"/>
      <c r="E31" s="108"/>
      <c r="F31" s="109"/>
      <c r="G31" s="110"/>
    </row>
    <row r="32" spans="1:7" ht="31.5" customHeight="1" x14ac:dyDescent="0.25">
      <c r="A32" s="52" t="s">
        <v>5</v>
      </c>
      <c r="B32" s="53">
        <v>771116.85</v>
      </c>
      <c r="C32" s="53">
        <v>1399753</v>
      </c>
      <c r="D32" s="53">
        <v>1399753</v>
      </c>
      <c r="E32" s="53">
        <v>725138.65</v>
      </c>
      <c r="F32" s="54">
        <v>94.04</v>
      </c>
      <c r="G32" s="55">
        <v>51.8</v>
      </c>
    </row>
    <row r="33" spans="1:7" ht="15.75" x14ac:dyDescent="0.25">
      <c r="A33" s="56" t="s">
        <v>64</v>
      </c>
      <c r="B33" s="57">
        <v>664585.32999999996</v>
      </c>
      <c r="C33" s="57">
        <v>1160000</v>
      </c>
      <c r="D33" s="57">
        <v>1160000</v>
      </c>
      <c r="E33" s="57">
        <v>617349.42000000004</v>
      </c>
      <c r="F33" s="58">
        <v>92.89</v>
      </c>
      <c r="G33" s="59">
        <v>53.22</v>
      </c>
    </row>
    <row r="34" spans="1:7" ht="15.75" x14ac:dyDescent="0.25">
      <c r="A34" s="60" t="s">
        <v>63</v>
      </c>
      <c r="B34" s="57">
        <v>556328.46</v>
      </c>
      <c r="C34" s="58">
        <v>0</v>
      </c>
      <c r="D34" s="58">
        <v>0</v>
      </c>
      <c r="E34" s="57">
        <v>515401.45</v>
      </c>
      <c r="F34" s="58">
        <v>92.64</v>
      </c>
      <c r="G34" s="59">
        <v>0</v>
      </c>
    </row>
    <row r="35" spans="1:7" ht="15" x14ac:dyDescent="0.2">
      <c r="A35" s="61" t="s">
        <v>62</v>
      </c>
      <c r="B35" s="62">
        <v>556328.46</v>
      </c>
      <c r="C35" s="63"/>
      <c r="D35" s="63"/>
      <c r="E35" s="62">
        <v>515401.45</v>
      </c>
      <c r="F35" s="64">
        <v>92.64</v>
      </c>
      <c r="G35" s="65"/>
    </row>
    <row r="36" spans="1:7" ht="15.75" x14ac:dyDescent="0.25">
      <c r="A36" s="60" t="s">
        <v>61</v>
      </c>
      <c r="B36" s="57">
        <v>18986.650000000001</v>
      </c>
      <c r="C36" s="58">
        <v>0</v>
      </c>
      <c r="D36" s="58">
        <v>0</v>
      </c>
      <c r="E36" s="57">
        <v>18421.14</v>
      </c>
      <c r="F36" s="58">
        <v>97.02</v>
      </c>
      <c r="G36" s="59">
        <v>0</v>
      </c>
    </row>
    <row r="37" spans="1:7" ht="15" x14ac:dyDescent="0.2">
      <c r="A37" s="61" t="s">
        <v>60</v>
      </c>
      <c r="B37" s="62">
        <v>18986.650000000001</v>
      </c>
      <c r="C37" s="63"/>
      <c r="D37" s="63"/>
      <c r="E37" s="62">
        <v>18421.14</v>
      </c>
      <c r="F37" s="64">
        <v>97.02</v>
      </c>
      <c r="G37" s="65"/>
    </row>
    <row r="38" spans="1:7" ht="15.75" x14ac:dyDescent="0.25">
      <c r="A38" s="60" t="s">
        <v>59</v>
      </c>
      <c r="B38" s="57">
        <v>89270.22</v>
      </c>
      <c r="C38" s="58">
        <v>0</v>
      </c>
      <c r="D38" s="58">
        <v>0</v>
      </c>
      <c r="E38" s="57">
        <v>83526.83</v>
      </c>
      <c r="F38" s="58">
        <v>93.57</v>
      </c>
      <c r="G38" s="59">
        <v>0</v>
      </c>
    </row>
    <row r="39" spans="1:7" ht="30" x14ac:dyDescent="0.2">
      <c r="A39" s="61" t="s">
        <v>58</v>
      </c>
      <c r="B39" s="62">
        <v>89270.22</v>
      </c>
      <c r="C39" s="63"/>
      <c r="D39" s="63"/>
      <c r="E39" s="62">
        <v>83526.83</v>
      </c>
      <c r="F39" s="64">
        <v>93.57</v>
      </c>
      <c r="G39" s="65"/>
    </row>
    <row r="40" spans="1:7" ht="15.75" x14ac:dyDescent="0.25">
      <c r="A40" s="56" t="s">
        <v>57</v>
      </c>
      <c r="B40" s="57">
        <v>105879.44</v>
      </c>
      <c r="C40" s="57">
        <v>229573</v>
      </c>
      <c r="D40" s="57">
        <v>229573</v>
      </c>
      <c r="E40" s="57">
        <v>107298.73</v>
      </c>
      <c r="F40" s="58">
        <v>101.34</v>
      </c>
      <c r="G40" s="59">
        <v>46.74</v>
      </c>
    </row>
    <row r="41" spans="1:7" ht="15.75" x14ac:dyDescent="0.25">
      <c r="A41" s="60" t="s">
        <v>56</v>
      </c>
      <c r="B41" s="57">
        <v>35839.35</v>
      </c>
      <c r="C41" s="58">
        <v>0</v>
      </c>
      <c r="D41" s="58">
        <v>0</v>
      </c>
      <c r="E41" s="57">
        <v>37539.760000000002</v>
      </c>
      <c r="F41" s="58">
        <v>104.74</v>
      </c>
      <c r="G41" s="59">
        <v>0</v>
      </c>
    </row>
    <row r="42" spans="1:7" ht="15" x14ac:dyDescent="0.2">
      <c r="A42" s="61" t="s">
        <v>55</v>
      </c>
      <c r="B42" s="62">
        <v>2340.62</v>
      </c>
      <c r="C42" s="63"/>
      <c r="D42" s="63"/>
      <c r="E42" s="62">
        <v>2207.89</v>
      </c>
      <c r="F42" s="64">
        <v>94.33</v>
      </c>
      <c r="G42" s="65"/>
    </row>
    <row r="43" spans="1:7" ht="30" x14ac:dyDescent="0.2">
      <c r="A43" s="61" t="s">
        <v>54</v>
      </c>
      <c r="B43" s="62">
        <v>31946.13</v>
      </c>
      <c r="C43" s="63"/>
      <c r="D43" s="63"/>
      <c r="E43" s="62">
        <v>33656.620000000003</v>
      </c>
      <c r="F43" s="64">
        <v>105.35</v>
      </c>
      <c r="G43" s="65"/>
    </row>
    <row r="44" spans="1:7" ht="15" x14ac:dyDescent="0.2">
      <c r="A44" s="61" t="s">
        <v>53</v>
      </c>
      <c r="B44" s="62">
        <v>1171.5999999999999</v>
      </c>
      <c r="C44" s="63"/>
      <c r="D44" s="63"/>
      <c r="E44" s="62">
        <v>1629.25</v>
      </c>
      <c r="F44" s="64">
        <v>139.06</v>
      </c>
      <c r="G44" s="65"/>
    </row>
    <row r="45" spans="1:7" ht="30" x14ac:dyDescent="0.2">
      <c r="A45" s="61" t="s">
        <v>52</v>
      </c>
      <c r="B45" s="64">
        <v>381</v>
      </c>
      <c r="C45" s="63"/>
      <c r="D45" s="63"/>
      <c r="E45" s="64">
        <v>46</v>
      </c>
      <c r="F45" s="64">
        <v>12.07</v>
      </c>
      <c r="G45" s="65"/>
    </row>
    <row r="46" spans="1:7" ht="15.75" x14ac:dyDescent="0.25">
      <c r="A46" s="60" t="s">
        <v>51</v>
      </c>
      <c r="B46" s="57">
        <v>56353.14</v>
      </c>
      <c r="C46" s="58">
        <v>0</v>
      </c>
      <c r="D46" s="58">
        <v>0</v>
      </c>
      <c r="E46" s="57">
        <v>54914.45</v>
      </c>
      <c r="F46" s="58">
        <v>97.45</v>
      </c>
      <c r="G46" s="59">
        <v>0</v>
      </c>
    </row>
    <row r="47" spans="1:7" ht="30" x14ac:dyDescent="0.2">
      <c r="A47" s="61" t="s">
        <v>50</v>
      </c>
      <c r="B47" s="62">
        <v>6239.76</v>
      </c>
      <c r="C47" s="63"/>
      <c r="D47" s="63"/>
      <c r="E47" s="62">
        <v>7802.9</v>
      </c>
      <c r="F47" s="64">
        <v>125.05</v>
      </c>
      <c r="G47" s="65"/>
    </row>
    <row r="48" spans="1:7" ht="15" x14ac:dyDescent="0.2">
      <c r="A48" s="61" t="s">
        <v>49</v>
      </c>
      <c r="B48" s="62">
        <v>33923.83</v>
      </c>
      <c r="C48" s="63"/>
      <c r="D48" s="63"/>
      <c r="E48" s="62">
        <v>31375.919999999998</v>
      </c>
      <c r="F48" s="64">
        <v>92.49</v>
      </c>
      <c r="G48" s="65"/>
    </row>
    <row r="49" spans="1:7" ht="15" x14ac:dyDescent="0.2">
      <c r="A49" s="61" t="s">
        <v>48</v>
      </c>
      <c r="B49" s="62">
        <v>13716.69</v>
      </c>
      <c r="C49" s="63"/>
      <c r="D49" s="63"/>
      <c r="E49" s="62">
        <v>14157.19</v>
      </c>
      <c r="F49" s="64">
        <v>103.21</v>
      </c>
      <c r="G49" s="65"/>
    </row>
    <row r="50" spans="1:7" ht="30" x14ac:dyDescent="0.2">
      <c r="A50" s="61" t="s">
        <v>47</v>
      </c>
      <c r="B50" s="62">
        <v>1724.75</v>
      </c>
      <c r="C50" s="63"/>
      <c r="D50" s="63"/>
      <c r="E50" s="62">
        <v>1518.95</v>
      </c>
      <c r="F50" s="64">
        <v>88.07</v>
      </c>
      <c r="G50" s="65"/>
    </row>
    <row r="51" spans="1:7" ht="15" x14ac:dyDescent="0.2">
      <c r="A51" s="61" t="s">
        <v>46</v>
      </c>
      <c r="B51" s="64">
        <v>748.11</v>
      </c>
      <c r="C51" s="63"/>
      <c r="D51" s="63"/>
      <c r="E51" s="64">
        <v>59.49</v>
      </c>
      <c r="F51" s="64">
        <v>7.95</v>
      </c>
      <c r="G51" s="65"/>
    </row>
    <row r="52" spans="1:7" ht="15.75" x14ac:dyDescent="0.25">
      <c r="A52" s="60" t="s">
        <v>45</v>
      </c>
      <c r="B52" s="57">
        <v>12334.47</v>
      </c>
      <c r="C52" s="58">
        <v>0</v>
      </c>
      <c r="D52" s="58">
        <v>0</v>
      </c>
      <c r="E52" s="57">
        <v>12203.49</v>
      </c>
      <c r="F52" s="58">
        <v>98.94</v>
      </c>
      <c r="G52" s="59">
        <v>0</v>
      </c>
    </row>
    <row r="53" spans="1:7" ht="15" x14ac:dyDescent="0.2">
      <c r="A53" s="61" t="s">
        <v>44</v>
      </c>
      <c r="B53" s="64">
        <v>762.9</v>
      </c>
      <c r="C53" s="63"/>
      <c r="D53" s="63"/>
      <c r="E53" s="64">
        <v>972.64</v>
      </c>
      <c r="F53" s="64">
        <v>127.49</v>
      </c>
      <c r="G53" s="65"/>
    </row>
    <row r="54" spans="1:7" ht="30" x14ac:dyDescent="0.2">
      <c r="A54" s="61" t="s">
        <v>43</v>
      </c>
      <c r="B54" s="62">
        <v>2738.57</v>
      </c>
      <c r="C54" s="63"/>
      <c r="D54" s="63"/>
      <c r="E54" s="62">
        <v>2989.46</v>
      </c>
      <c r="F54" s="64">
        <v>109.16</v>
      </c>
      <c r="G54" s="65"/>
    </row>
    <row r="55" spans="1:7" ht="15" x14ac:dyDescent="0.2">
      <c r="A55" s="61" t="s">
        <v>42</v>
      </c>
      <c r="B55" s="62">
        <v>1747.14</v>
      </c>
      <c r="C55" s="63"/>
      <c r="D55" s="63"/>
      <c r="E55" s="62">
        <v>2414.27</v>
      </c>
      <c r="F55" s="64">
        <v>138.18</v>
      </c>
      <c r="G55" s="65"/>
    </row>
    <row r="56" spans="1:7" ht="15" x14ac:dyDescent="0.2">
      <c r="A56" s="61" t="s">
        <v>41</v>
      </c>
      <c r="B56" s="64">
        <v>637.5</v>
      </c>
      <c r="C56" s="63"/>
      <c r="D56" s="63"/>
      <c r="E56" s="64">
        <v>727.5</v>
      </c>
      <c r="F56" s="64">
        <v>114.12</v>
      </c>
      <c r="G56" s="65"/>
    </row>
    <row r="57" spans="1:7" ht="15" x14ac:dyDescent="0.2">
      <c r="A57" s="61" t="s">
        <v>40</v>
      </c>
      <c r="B57" s="64">
        <v>457.18</v>
      </c>
      <c r="C57" s="63"/>
      <c r="D57" s="63"/>
      <c r="E57" s="64">
        <v>533.29</v>
      </c>
      <c r="F57" s="64">
        <v>116.65</v>
      </c>
      <c r="G57" s="65"/>
    </row>
    <row r="58" spans="1:7" ht="15" x14ac:dyDescent="0.2">
      <c r="A58" s="61" t="s">
        <v>39</v>
      </c>
      <c r="B58" s="62">
        <v>1672.5</v>
      </c>
      <c r="C58" s="63"/>
      <c r="D58" s="63"/>
      <c r="E58" s="62">
        <v>1147.75</v>
      </c>
      <c r="F58" s="64">
        <v>68.62</v>
      </c>
      <c r="G58" s="65"/>
    </row>
    <row r="59" spans="1:7" ht="15" x14ac:dyDescent="0.2">
      <c r="A59" s="61" t="s">
        <v>38</v>
      </c>
      <c r="B59" s="64">
        <v>365.62</v>
      </c>
      <c r="C59" s="63"/>
      <c r="D59" s="63"/>
      <c r="E59" s="64">
        <v>379.46</v>
      </c>
      <c r="F59" s="64">
        <v>103.79</v>
      </c>
      <c r="G59" s="65"/>
    </row>
    <row r="60" spans="1:7" ht="15" x14ac:dyDescent="0.2">
      <c r="A60" s="61" t="s">
        <v>37</v>
      </c>
      <c r="B60" s="62">
        <v>3953.06</v>
      </c>
      <c r="C60" s="63"/>
      <c r="D60" s="63"/>
      <c r="E60" s="62">
        <v>3039.12</v>
      </c>
      <c r="F60" s="64">
        <v>76.88</v>
      </c>
      <c r="G60" s="65"/>
    </row>
    <row r="61" spans="1:7" ht="31.5" x14ac:dyDescent="0.25">
      <c r="A61" s="60" t="s">
        <v>36</v>
      </c>
      <c r="B61" s="57">
        <v>1352.48</v>
      </c>
      <c r="C61" s="58">
        <v>0</v>
      </c>
      <c r="D61" s="58">
        <v>0</v>
      </c>
      <c r="E61" s="57">
        <v>2641.03</v>
      </c>
      <c r="F61" s="58">
        <v>195.27</v>
      </c>
      <c r="G61" s="59">
        <v>0</v>
      </c>
    </row>
    <row r="62" spans="1:7" ht="15" x14ac:dyDescent="0.2">
      <c r="A62" s="61" t="s">
        <v>35</v>
      </c>
      <c r="B62" s="64">
        <v>179.32</v>
      </c>
      <c r="C62" s="63"/>
      <c r="D62" s="63"/>
      <c r="E62" s="64">
        <v>179.32</v>
      </c>
      <c r="F62" s="64">
        <v>100</v>
      </c>
      <c r="G62" s="65"/>
    </row>
    <row r="63" spans="1:7" ht="15" x14ac:dyDescent="0.2">
      <c r="A63" s="61" t="s">
        <v>34</v>
      </c>
      <c r="B63" s="64">
        <v>55</v>
      </c>
      <c r="C63" s="63"/>
      <c r="D63" s="63"/>
      <c r="E63" s="64">
        <v>165</v>
      </c>
      <c r="F63" s="64">
        <v>300</v>
      </c>
      <c r="G63" s="65"/>
    </row>
    <row r="64" spans="1:7" ht="15" x14ac:dyDescent="0.2">
      <c r="A64" s="61" t="s">
        <v>33</v>
      </c>
      <c r="B64" s="64">
        <v>839.72</v>
      </c>
      <c r="C64" s="63"/>
      <c r="D64" s="63"/>
      <c r="E64" s="62">
        <v>1173.45</v>
      </c>
      <c r="F64" s="64">
        <v>139.74</v>
      </c>
      <c r="G64" s="65"/>
    </row>
    <row r="65" spans="1:7" ht="30" x14ac:dyDescent="0.2">
      <c r="A65" s="61" t="s">
        <v>32</v>
      </c>
      <c r="B65" s="64">
        <v>278.44</v>
      </c>
      <c r="C65" s="63"/>
      <c r="D65" s="63"/>
      <c r="E65" s="62">
        <v>1123.26</v>
      </c>
      <c r="F65" s="64">
        <v>403.41</v>
      </c>
      <c r="G65" s="65"/>
    </row>
    <row r="66" spans="1:7" ht="15.75" x14ac:dyDescent="0.25">
      <c r="A66" s="56" t="s">
        <v>31</v>
      </c>
      <c r="B66" s="58">
        <v>272.08</v>
      </c>
      <c r="C66" s="58">
        <v>800</v>
      </c>
      <c r="D66" s="58">
        <v>800</v>
      </c>
      <c r="E66" s="58">
        <v>190.5</v>
      </c>
      <c r="F66" s="58">
        <v>70.02</v>
      </c>
      <c r="G66" s="59">
        <v>23.81</v>
      </c>
    </row>
    <row r="67" spans="1:7" ht="15.75" x14ac:dyDescent="0.25">
      <c r="A67" s="60" t="s">
        <v>30</v>
      </c>
      <c r="B67" s="58">
        <v>272.08</v>
      </c>
      <c r="C67" s="58">
        <v>0</v>
      </c>
      <c r="D67" s="58">
        <v>0</v>
      </c>
      <c r="E67" s="58">
        <v>190.5</v>
      </c>
      <c r="F67" s="58">
        <v>70.02</v>
      </c>
      <c r="G67" s="59">
        <v>0</v>
      </c>
    </row>
    <row r="68" spans="1:7" ht="30" x14ac:dyDescent="0.2">
      <c r="A68" s="61" t="s">
        <v>29</v>
      </c>
      <c r="B68" s="64">
        <v>272.08</v>
      </c>
      <c r="C68" s="63"/>
      <c r="D68" s="63"/>
      <c r="E68" s="64">
        <v>190.5</v>
      </c>
      <c r="F68" s="64">
        <v>70.02</v>
      </c>
      <c r="G68" s="65"/>
    </row>
    <row r="69" spans="1:7" ht="47.25" x14ac:dyDescent="0.25">
      <c r="A69" s="56" t="s">
        <v>28</v>
      </c>
      <c r="B69" s="58">
        <v>0</v>
      </c>
      <c r="C69" s="57">
        <v>9000</v>
      </c>
      <c r="D69" s="57">
        <v>9000</v>
      </c>
      <c r="E69" s="58">
        <v>0</v>
      </c>
      <c r="F69" s="58">
        <v>0</v>
      </c>
      <c r="G69" s="59">
        <v>0</v>
      </c>
    </row>
    <row r="70" spans="1:7" ht="15.75" x14ac:dyDescent="0.25">
      <c r="A70" s="56" t="s">
        <v>27</v>
      </c>
      <c r="B70" s="58">
        <v>380</v>
      </c>
      <c r="C70" s="58">
        <v>380</v>
      </c>
      <c r="D70" s="58">
        <v>380</v>
      </c>
      <c r="E70" s="58">
        <v>300</v>
      </c>
      <c r="F70" s="58">
        <v>78.95</v>
      </c>
      <c r="G70" s="59">
        <v>78.95</v>
      </c>
    </row>
    <row r="71" spans="1:7" ht="15.75" x14ac:dyDescent="0.25">
      <c r="A71" s="60" t="s">
        <v>26</v>
      </c>
      <c r="B71" s="58">
        <v>380</v>
      </c>
      <c r="C71" s="58">
        <v>0</v>
      </c>
      <c r="D71" s="58">
        <v>0</v>
      </c>
      <c r="E71" s="58">
        <v>300</v>
      </c>
      <c r="F71" s="58">
        <v>78.95</v>
      </c>
      <c r="G71" s="59">
        <v>0</v>
      </c>
    </row>
    <row r="72" spans="1:7" ht="15" x14ac:dyDescent="0.2">
      <c r="A72" s="61" t="s">
        <v>25</v>
      </c>
      <c r="B72" s="64">
        <v>380</v>
      </c>
      <c r="C72" s="63"/>
      <c r="D72" s="63"/>
      <c r="E72" s="64">
        <v>300</v>
      </c>
      <c r="F72" s="64">
        <v>78.95</v>
      </c>
      <c r="G72" s="65"/>
    </row>
    <row r="73" spans="1:7" ht="31.5" x14ac:dyDescent="0.25">
      <c r="A73" s="52" t="s">
        <v>6</v>
      </c>
      <c r="B73" s="53">
        <v>2107.4</v>
      </c>
      <c r="C73" s="53">
        <v>1040714</v>
      </c>
      <c r="D73" s="53">
        <v>1040714</v>
      </c>
      <c r="E73" s="53">
        <v>149542.84</v>
      </c>
      <c r="F73" s="53">
        <v>7096.08</v>
      </c>
      <c r="G73" s="55">
        <v>14.37</v>
      </c>
    </row>
    <row r="74" spans="1:7" ht="31.5" x14ac:dyDescent="0.25">
      <c r="A74" s="56" t="s">
        <v>24</v>
      </c>
      <c r="B74" s="58">
        <v>0</v>
      </c>
      <c r="C74" s="58">
        <v>0</v>
      </c>
      <c r="D74" s="58">
        <v>0</v>
      </c>
      <c r="E74" s="58">
        <v>855</v>
      </c>
      <c r="F74" s="58">
        <v>0</v>
      </c>
      <c r="G74" s="59">
        <v>0</v>
      </c>
    </row>
    <row r="75" spans="1:7" ht="15.75" x14ac:dyDescent="0.25">
      <c r="A75" s="60" t="s">
        <v>23</v>
      </c>
      <c r="B75" s="58">
        <v>0</v>
      </c>
      <c r="C75" s="58">
        <v>0</v>
      </c>
      <c r="D75" s="58">
        <v>0</v>
      </c>
      <c r="E75" s="58">
        <v>855</v>
      </c>
      <c r="F75" s="58">
        <v>0</v>
      </c>
      <c r="G75" s="59">
        <v>0</v>
      </c>
    </row>
    <row r="76" spans="1:7" ht="15" x14ac:dyDescent="0.2">
      <c r="A76" s="61" t="s">
        <v>22</v>
      </c>
      <c r="B76" s="63"/>
      <c r="C76" s="63"/>
      <c r="D76" s="63"/>
      <c r="E76" s="64">
        <v>855</v>
      </c>
      <c r="F76" s="63"/>
      <c r="G76" s="65"/>
    </row>
    <row r="77" spans="1:7" ht="31.5" x14ac:dyDescent="0.25">
      <c r="A77" s="56" t="s">
        <v>21</v>
      </c>
      <c r="B77" s="57">
        <v>1482.4</v>
      </c>
      <c r="C77" s="57">
        <v>45575</v>
      </c>
      <c r="D77" s="57">
        <v>45575</v>
      </c>
      <c r="E77" s="58">
        <v>0</v>
      </c>
      <c r="F77" s="58">
        <v>0</v>
      </c>
      <c r="G77" s="59">
        <v>0</v>
      </c>
    </row>
    <row r="78" spans="1:7" ht="15.75" x14ac:dyDescent="0.25">
      <c r="A78" s="60" t="s">
        <v>20</v>
      </c>
      <c r="B78" s="57">
        <v>1109.5</v>
      </c>
      <c r="C78" s="58">
        <v>0</v>
      </c>
      <c r="D78" s="58">
        <v>0</v>
      </c>
      <c r="E78" s="58">
        <v>0</v>
      </c>
      <c r="F78" s="58">
        <v>0</v>
      </c>
      <c r="G78" s="59">
        <v>0</v>
      </c>
    </row>
    <row r="79" spans="1:7" ht="15" x14ac:dyDescent="0.2">
      <c r="A79" s="61" t="s">
        <v>19</v>
      </c>
      <c r="B79" s="62">
        <v>1109.5</v>
      </c>
      <c r="C79" s="63"/>
      <c r="D79" s="63"/>
      <c r="E79" s="63"/>
      <c r="F79" s="63"/>
      <c r="G79" s="65"/>
    </row>
    <row r="80" spans="1:7" ht="31.5" x14ac:dyDescent="0.25">
      <c r="A80" s="60" t="s">
        <v>18</v>
      </c>
      <c r="B80" s="58">
        <v>372.9</v>
      </c>
      <c r="C80" s="58">
        <v>0</v>
      </c>
      <c r="D80" s="58">
        <v>0</v>
      </c>
      <c r="E80" s="58">
        <v>0</v>
      </c>
      <c r="F80" s="58">
        <v>0</v>
      </c>
      <c r="G80" s="59">
        <v>0</v>
      </c>
    </row>
    <row r="81" spans="1:7" ht="15" x14ac:dyDescent="0.2">
      <c r="A81" s="61" t="s">
        <v>17</v>
      </c>
      <c r="B81" s="64">
        <v>372.9</v>
      </c>
      <c r="C81" s="63"/>
      <c r="D81" s="63"/>
      <c r="E81" s="63"/>
      <c r="F81" s="63"/>
      <c r="G81" s="65"/>
    </row>
    <row r="82" spans="1:7" ht="31.5" x14ac:dyDescent="0.25">
      <c r="A82" s="56" t="s">
        <v>16</v>
      </c>
      <c r="B82" s="58">
        <v>625</v>
      </c>
      <c r="C82" s="57">
        <v>995139</v>
      </c>
      <c r="D82" s="57">
        <v>995139</v>
      </c>
      <c r="E82" s="57">
        <v>148687.84</v>
      </c>
      <c r="F82" s="57">
        <v>23790.05</v>
      </c>
      <c r="G82" s="59">
        <v>14.94</v>
      </c>
    </row>
    <row r="83" spans="1:7" ht="31.5" x14ac:dyDescent="0.25">
      <c r="A83" s="60" t="s">
        <v>15</v>
      </c>
      <c r="B83" s="58">
        <v>625</v>
      </c>
      <c r="C83" s="58">
        <v>0</v>
      </c>
      <c r="D83" s="58">
        <v>0</v>
      </c>
      <c r="E83" s="57">
        <v>148687.84</v>
      </c>
      <c r="F83" s="57">
        <v>23790.05</v>
      </c>
      <c r="G83" s="59">
        <v>0</v>
      </c>
    </row>
    <row r="84" spans="1:7" ht="30" x14ac:dyDescent="0.2">
      <c r="A84" s="61" t="s">
        <v>14</v>
      </c>
      <c r="B84" s="64">
        <v>625</v>
      </c>
      <c r="C84" s="63"/>
      <c r="D84" s="63"/>
      <c r="E84" s="62">
        <v>148687.84</v>
      </c>
      <c r="F84" s="62">
        <v>23790.05</v>
      </c>
      <c r="G84" s="65"/>
    </row>
    <row r="85" spans="1:7" ht="28.5" customHeight="1" x14ac:dyDescent="0.25">
      <c r="A85" s="66" t="s">
        <v>13</v>
      </c>
      <c r="B85" s="67">
        <v>773224.25</v>
      </c>
      <c r="C85" s="67">
        <v>2440467</v>
      </c>
      <c r="D85" s="67">
        <v>2440467</v>
      </c>
      <c r="E85" s="67">
        <v>874681.49</v>
      </c>
      <c r="F85" s="68">
        <v>113.12</v>
      </c>
      <c r="G85" s="59">
        <v>35.840000000000003</v>
      </c>
    </row>
  </sheetData>
  <mergeCells count="2">
    <mergeCell ref="A1:G1"/>
    <mergeCell ref="A5:G5"/>
  </mergeCells>
  <pageMargins left="0.74803149606299213" right="0.74803149606299213" top="0.98425196850393704" bottom="0.98425196850393704" header="0.51181102362204722" footer="0.51181102362204722"/>
  <pageSetup paperSize="9" scale="52" orientation="landscape" verticalDpi="0" r:id="rId1"/>
  <rowBreaks count="2" manualBreakCount="2">
    <brk id="30" max="8" man="1"/>
    <brk id="7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34"/>
  <sheetViews>
    <sheetView showGridLines="0" view="pageBreakPreview" zoomScale="60" zoomScaleNormal="100" workbookViewId="0">
      <selection activeCell="E6" sqref="E6"/>
    </sheetView>
  </sheetViews>
  <sheetFormatPr defaultRowHeight="11.25" x14ac:dyDescent="0.15"/>
  <cols>
    <col min="1" max="1" width="48.85546875" style="1" customWidth="1"/>
    <col min="2" max="2" width="33.85546875" style="1" customWidth="1"/>
    <col min="3" max="3" width="24.140625" style="1" customWidth="1"/>
    <col min="4" max="4" width="23.85546875" style="1" customWidth="1"/>
    <col min="5" max="5" width="41.28515625" style="1" customWidth="1"/>
    <col min="6" max="6" width="22" style="1" customWidth="1"/>
    <col min="7" max="7" width="19.5703125" style="1" customWidth="1"/>
    <col min="8" max="16384" width="9.140625" style="1"/>
  </cols>
  <sheetData>
    <row r="2" spans="1:7" ht="15" x14ac:dyDescent="0.2">
      <c r="A2" s="5" t="s">
        <v>95</v>
      </c>
    </row>
    <row r="3" spans="1:7" ht="12" thickBot="1" x14ac:dyDescent="0.2">
      <c r="G3" s="82" t="s">
        <v>154</v>
      </c>
    </row>
    <row r="4" spans="1:7" ht="56.25" customHeight="1" thickBot="1" x14ac:dyDescent="0.2">
      <c r="A4" s="69" t="s">
        <v>180</v>
      </c>
      <c r="B4" s="69" t="s">
        <v>176</v>
      </c>
      <c r="C4" s="69" t="s">
        <v>0</v>
      </c>
      <c r="D4" s="69" t="s">
        <v>1</v>
      </c>
      <c r="E4" s="69" t="s">
        <v>177</v>
      </c>
      <c r="F4" s="69" t="s">
        <v>2</v>
      </c>
      <c r="G4" s="69" t="s">
        <v>3</v>
      </c>
    </row>
    <row r="5" spans="1:7" ht="12.75" x14ac:dyDescent="0.2">
      <c r="A5" s="126" t="s">
        <v>203</v>
      </c>
      <c r="B5" s="126"/>
      <c r="C5" s="126"/>
      <c r="D5" s="126"/>
      <c r="E5" s="126"/>
      <c r="F5" s="126"/>
      <c r="G5" s="127"/>
    </row>
    <row r="6" spans="1:7" ht="24.75" customHeight="1" x14ac:dyDescent="0.2">
      <c r="A6" s="61" t="s">
        <v>93</v>
      </c>
      <c r="B6" s="62">
        <v>4332.67</v>
      </c>
      <c r="C6" s="62">
        <v>170450</v>
      </c>
      <c r="D6" s="62">
        <v>170450</v>
      </c>
      <c r="E6" s="62">
        <v>12278.59</v>
      </c>
      <c r="F6" s="64">
        <v>283.39999999999998</v>
      </c>
      <c r="G6" s="59">
        <v>7.2</v>
      </c>
    </row>
    <row r="7" spans="1:7" ht="15" x14ac:dyDescent="0.2">
      <c r="A7" s="61" t="s">
        <v>92</v>
      </c>
      <c r="B7" s="64">
        <v>518.59</v>
      </c>
      <c r="C7" s="62">
        <v>1400</v>
      </c>
      <c r="D7" s="62">
        <v>1400</v>
      </c>
      <c r="E7" s="64">
        <v>628.38</v>
      </c>
      <c r="F7" s="64">
        <v>121.17</v>
      </c>
      <c r="G7" s="59">
        <v>44.88</v>
      </c>
    </row>
    <row r="8" spans="1:7" ht="30" x14ac:dyDescent="0.2">
      <c r="A8" s="61" t="s">
        <v>90</v>
      </c>
      <c r="B8" s="62">
        <v>10316.4</v>
      </c>
      <c r="C8" s="62">
        <v>27500</v>
      </c>
      <c r="D8" s="62">
        <v>27500</v>
      </c>
      <c r="E8" s="62">
        <v>13975</v>
      </c>
      <c r="F8" s="64">
        <v>135.46</v>
      </c>
      <c r="G8" s="59">
        <v>50.82</v>
      </c>
    </row>
    <row r="9" spans="1:7" ht="15" x14ac:dyDescent="0.2">
      <c r="A9" s="61" t="s">
        <v>89</v>
      </c>
      <c r="B9" s="62">
        <v>44243.18</v>
      </c>
      <c r="C9" s="62">
        <v>86378</v>
      </c>
      <c r="D9" s="62">
        <v>86378</v>
      </c>
      <c r="E9" s="62">
        <v>41472.050000000003</v>
      </c>
      <c r="F9" s="64">
        <v>93.74</v>
      </c>
      <c r="G9" s="59">
        <v>48.01</v>
      </c>
    </row>
    <row r="10" spans="1:7" ht="15" x14ac:dyDescent="0.2">
      <c r="A10" s="61" t="s">
        <v>88</v>
      </c>
      <c r="B10" s="62">
        <v>620293.63</v>
      </c>
      <c r="C10" s="62">
        <v>1262100</v>
      </c>
      <c r="D10" s="62">
        <v>1262100</v>
      </c>
      <c r="E10" s="62">
        <v>660963.23</v>
      </c>
      <c r="F10" s="64">
        <v>106.56</v>
      </c>
      <c r="G10" s="59">
        <v>52.37</v>
      </c>
    </row>
    <row r="11" spans="1:7" ht="45" x14ac:dyDescent="0.2">
      <c r="A11" s="61" t="s">
        <v>201</v>
      </c>
      <c r="B11" s="63"/>
      <c r="C11" s="62">
        <v>267342</v>
      </c>
      <c r="D11" s="62">
        <v>267342</v>
      </c>
      <c r="E11" s="62">
        <v>89004.43</v>
      </c>
      <c r="F11" s="63"/>
      <c r="G11" s="59">
        <v>33.29</v>
      </c>
    </row>
    <row r="12" spans="1:7" ht="45" x14ac:dyDescent="0.2">
      <c r="A12" s="61" t="s">
        <v>202</v>
      </c>
      <c r="B12" s="63"/>
      <c r="C12" s="62">
        <v>623797</v>
      </c>
      <c r="D12" s="62">
        <v>623797</v>
      </c>
      <c r="E12" s="62">
        <v>58523.68</v>
      </c>
      <c r="F12" s="63"/>
      <c r="G12" s="59">
        <v>9.3800000000000008</v>
      </c>
    </row>
    <row r="13" spans="1:7" ht="15" x14ac:dyDescent="0.2">
      <c r="A13" s="61" t="s">
        <v>87</v>
      </c>
      <c r="B13" s="63"/>
      <c r="C13" s="62">
        <v>1500</v>
      </c>
      <c r="D13" s="62">
        <v>1500</v>
      </c>
      <c r="E13" s="63"/>
      <c r="F13" s="63"/>
      <c r="G13" s="65"/>
    </row>
    <row r="14" spans="1:7" ht="23.25" customHeight="1" x14ac:dyDescent="0.25">
      <c r="A14" s="66" t="s">
        <v>65</v>
      </c>
      <c r="B14" s="67">
        <v>679704.47</v>
      </c>
      <c r="C14" s="67">
        <v>2440467</v>
      </c>
      <c r="D14" s="67">
        <v>2440467</v>
      </c>
      <c r="E14" s="67">
        <v>876845.36</v>
      </c>
      <c r="F14" s="68">
        <v>129</v>
      </c>
      <c r="G14" s="59">
        <v>35.93</v>
      </c>
    </row>
    <row r="15" spans="1:7" ht="12" x14ac:dyDescent="0.2">
      <c r="A15" s="128"/>
      <c r="B15" s="129"/>
      <c r="C15" s="129"/>
      <c r="D15" s="129"/>
      <c r="E15" s="129"/>
      <c r="F15" s="130"/>
      <c r="G15" s="131"/>
    </row>
    <row r="16" spans="1:7" ht="12" x14ac:dyDescent="0.2">
      <c r="A16" s="132"/>
      <c r="B16" s="133"/>
      <c r="C16" s="133"/>
      <c r="D16" s="133"/>
      <c r="E16" s="133"/>
      <c r="F16" s="134"/>
      <c r="G16" s="135"/>
    </row>
    <row r="17" spans="1:7" ht="37.5" customHeight="1" x14ac:dyDescent="0.25">
      <c r="A17" s="50" t="s">
        <v>181</v>
      </c>
      <c r="B17" s="50"/>
      <c r="C17" s="50"/>
      <c r="D17" s="50"/>
      <c r="E17" s="50"/>
      <c r="F17" s="50"/>
      <c r="G17" s="51"/>
    </row>
    <row r="18" spans="1:7" ht="15" x14ac:dyDescent="0.2">
      <c r="A18" s="61" t="s">
        <v>93</v>
      </c>
      <c r="B18" s="62">
        <v>4332.67</v>
      </c>
      <c r="C18" s="62">
        <v>170450</v>
      </c>
      <c r="D18" s="62">
        <v>170450</v>
      </c>
      <c r="E18" s="62">
        <v>12238.56</v>
      </c>
      <c r="F18" s="64">
        <v>282.47000000000003</v>
      </c>
      <c r="G18" s="59">
        <v>7.18</v>
      </c>
    </row>
    <row r="19" spans="1:7" ht="15" x14ac:dyDescent="0.2">
      <c r="A19" s="61" t="s">
        <v>92</v>
      </c>
      <c r="B19" s="64">
        <v>149.08000000000001</v>
      </c>
      <c r="C19" s="62">
        <v>1400</v>
      </c>
      <c r="D19" s="62">
        <v>1400</v>
      </c>
      <c r="E19" s="64">
        <v>446.18</v>
      </c>
      <c r="F19" s="64">
        <v>299.29000000000002</v>
      </c>
      <c r="G19" s="59">
        <v>31.87</v>
      </c>
    </row>
    <row r="20" spans="1:7" ht="30.75" customHeight="1" x14ac:dyDescent="0.2">
      <c r="A20" s="61" t="s">
        <v>90</v>
      </c>
      <c r="B20" s="62">
        <v>9595.81</v>
      </c>
      <c r="C20" s="62">
        <v>27500</v>
      </c>
      <c r="D20" s="62">
        <v>27500</v>
      </c>
      <c r="E20" s="62">
        <v>5264.92</v>
      </c>
      <c r="F20" s="64">
        <v>54.87</v>
      </c>
      <c r="G20" s="59">
        <v>19.149999999999999</v>
      </c>
    </row>
    <row r="21" spans="1:7" ht="30.75" customHeight="1" x14ac:dyDescent="0.2">
      <c r="A21" s="61" t="s">
        <v>89</v>
      </c>
      <c r="B21" s="62">
        <v>38483.01</v>
      </c>
      <c r="C21" s="62">
        <v>86378</v>
      </c>
      <c r="D21" s="62">
        <v>86378</v>
      </c>
      <c r="E21" s="62">
        <v>40890.589999999997</v>
      </c>
      <c r="F21" s="64">
        <v>106.26</v>
      </c>
      <c r="G21" s="59">
        <v>47.34</v>
      </c>
    </row>
    <row r="22" spans="1:7" ht="18" customHeight="1" x14ac:dyDescent="0.2">
      <c r="A22" s="61" t="s">
        <v>88</v>
      </c>
      <c r="B22" s="62">
        <v>720663.68</v>
      </c>
      <c r="C22" s="62">
        <v>1262100</v>
      </c>
      <c r="D22" s="62">
        <v>1262100</v>
      </c>
      <c r="E22" s="62">
        <v>667028.4</v>
      </c>
      <c r="F22" s="64">
        <v>92.56</v>
      </c>
      <c r="G22" s="59">
        <v>52.85</v>
      </c>
    </row>
    <row r="23" spans="1:7" ht="45" x14ac:dyDescent="0.2">
      <c r="A23" s="61" t="s">
        <v>201</v>
      </c>
      <c r="B23" s="63"/>
      <c r="C23" s="62">
        <v>267342</v>
      </c>
      <c r="D23" s="62">
        <v>267342</v>
      </c>
      <c r="E23" s="62">
        <v>90289.16</v>
      </c>
      <c r="F23" s="63"/>
      <c r="G23" s="59">
        <v>33.770000000000003</v>
      </c>
    </row>
    <row r="24" spans="1:7" ht="45" x14ac:dyDescent="0.2">
      <c r="A24" s="61" t="s">
        <v>202</v>
      </c>
      <c r="B24" s="63"/>
      <c r="C24" s="62">
        <v>623797</v>
      </c>
      <c r="D24" s="62">
        <v>623797</v>
      </c>
      <c r="E24" s="62">
        <v>58523.68</v>
      </c>
      <c r="F24" s="63"/>
      <c r="G24" s="59">
        <v>9.3800000000000008</v>
      </c>
    </row>
    <row r="25" spans="1:7" ht="25.5" customHeight="1" x14ac:dyDescent="0.2">
      <c r="A25" s="61" t="s">
        <v>87</v>
      </c>
      <c r="B25" s="63"/>
      <c r="C25" s="62">
        <v>1500</v>
      </c>
      <c r="D25" s="62">
        <v>1500</v>
      </c>
      <c r="E25" s="63"/>
      <c r="F25" s="63"/>
      <c r="G25" s="65"/>
    </row>
    <row r="26" spans="1:7" ht="27" customHeight="1" x14ac:dyDescent="0.25">
      <c r="A26" s="66" t="s">
        <v>13</v>
      </c>
      <c r="B26" s="67">
        <v>773224.25</v>
      </c>
      <c r="C26" s="67">
        <v>2440467</v>
      </c>
      <c r="D26" s="67">
        <v>2440467</v>
      </c>
      <c r="E26" s="67">
        <v>874681.49</v>
      </c>
      <c r="F26" s="68">
        <v>113.12</v>
      </c>
      <c r="G26" s="59">
        <v>35.840000000000003</v>
      </c>
    </row>
    <row r="34" ht="26.25" customHeight="1" x14ac:dyDescent="0.15"/>
  </sheetData>
  <pageMargins left="0.75" right="0.75" top="1" bottom="1" header="0.5" footer="0.5"/>
  <pageSetup paperSize="9" scale="4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10"/>
  <sheetViews>
    <sheetView showGridLines="0" view="pageBreakPreview" zoomScale="60" zoomScaleNormal="100" workbookViewId="0">
      <selection activeCell="G3" sqref="G3"/>
    </sheetView>
  </sheetViews>
  <sheetFormatPr defaultRowHeight="11.25" x14ac:dyDescent="0.15"/>
  <cols>
    <col min="1" max="1" width="57.42578125" style="1" customWidth="1"/>
    <col min="2" max="2" width="36.5703125" style="1" customWidth="1"/>
    <col min="3" max="3" width="25.140625" style="1" customWidth="1"/>
    <col min="4" max="4" width="24.42578125" style="1" customWidth="1"/>
    <col min="5" max="5" width="39.85546875" style="1" customWidth="1"/>
    <col min="6" max="6" width="18.85546875" style="1" customWidth="1"/>
    <col min="7" max="7" width="17.140625" style="1" customWidth="1"/>
    <col min="8" max="16384" width="9.140625" style="1"/>
  </cols>
  <sheetData>
    <row r="2" spans="1:7" ht="15" x14ac:dyDescent="0.2">
      <c r="A2" s="5" t="s">
        <v>100</v>
      </c>
    </row>
    <row r="3" spans="1:7" ht="12" thickBot="1" x14ac:dyDescent="0.2">
      <c r="G3" s="82" t="s">
        <v>154</v>
      </c>
    </row>
    <row r="4" spans="1:7" ht="36" customHeight="1" thickBot="1" x14ac:dyDescent="0.2">
      <c r="A4" s="69" t="s">
        <v>182</v>
      </c>
      <c r="B4" s="69" t="s">
        <v>176</v>
      </c>
      <c r="C4" s="69" t="s">
        <v>0</v>
      </c>
      <c r="D4" s="69" t="s">
        <v>1</v>
      </c>
      <c r="E4" s="69" t="s">
        <v>177</v>
      </c>
      <c r="F4" s="69" t="s">
        <v>2</v>
      </c>
      <c r="G4" s="69" t="s">
        <v>3</v>
      </c>
    </row>
    <row r="5" spans="1:7" ht="15.75" x14ac:dyDescent="0.25">
      <c r="A5" s="50" t="s">
        <v>183</v>
      </c>
      <c r="B5" s="50"/>
      <c r="C5" s="50"/>
      <c r="D5" s="50"/>
      <c r="E5" s="50"/>
      <c r="F5" s="50"/>
      <c r="G5" s="51"/>
    </row>
    <row r="6" spans="1:7" ht="15.75" x14ac:dyDescent="0.25">
      <c r="A6" s="70" t="s">
        <v>99</v>
      </c>
      <c r="B6" s="67">
        <v>773224.25</v>
      </c>
      <c r="C6" s="67">
        <v>2440467</v>
      </c>
      <c r="D6" s="67">
        <v>2440467</v>
      </c>
      <c r="E6" s="67">
        <v>874681.49</v>
      </c>
      <c r="F6" s="68">
        <v>113.12</v>
      </c>
      <c r="G6" s="59">
        <v>35.840000000000003</v>
      </c>
    </row>
    <row r="7" spans="1:7" ht="15" x14ac:dyDescent="0.2">
      <c r="A7" s="71" t="s">
        <v>98</v>
      </c>
      <c r="B7" s="62">
        <v>772844.25</v>
      </c>
      <c r="C7" s="62">
        <v>2439987</v>
      </c>
      <c r="D7" s="62">
        <v>2439987</v>
      </c>
      <c r="E7" s="62">
        <v>874381.49</v>
      </c>
      <c r="F7" s="64">
        <v>113.14</v>
      </c>
      <c r="G7" s="59">
        <v>35.840000000000003</v>
      </c>
    </row>
    <row r="8" spans="1:7" ht="30" x14ac:dyDescent="0.2">
      <c r="A8" s="71" t="s">
        <v>97</v>
      </c>
      <c r="B8" s="63"/>
      <c r="C8" s="64">
        <v>100</v>
      </c>
      <c r="D8" s="64">
        <v>100</v>
      </c>
      <c r="E8" s="63"/>
      <c r="F8" s="63"/>
      <c r="G8" s="65"/>
    </row>
    <row r="9" spans="1:7" ht="15" x14ac:dyDescent="0.2">
      <c r="A9" s="71" t="s">
        <v>96</v>
      </c>
      <c r="B9" s="64">
        <v>380</v>
      </c>
      <c r="C9" s="64">
        <v>380</v>
      </c>
      <c r="D9" s="64">
        <v>380</v>
      </c>
      <c r="E9" s="64">
        <v>300</v>
      </c>
      <c r="F9" s="64">
        <v>78.95</v>
      </c>
      <c r="G9" s="59">
        <v>78.95</v>
      </c>
    </row>
    <row r="10" spans="1:7" ht="26.25" customHeight="1" x14ac:dyDescent="0.25">
      <c r="A10" s="66" t="s">
        <v>13</v>
      </c>
      <c r="B10" s="67">
        <v>773224.25</v>
      </c>
      <c r="C10" s="67">
        <v>2440467</v>
      </c>
      <c r="D10" s="67">
        <v>2440467</v>
      </c>
      <c r="E10" s="67">
        <v>874681.49</v>
      </c>
      <c r="F10" s="68">
        <v>113.12</v>
      </c>
      <c r="G10" s="59">
        <v>35.840000000000003</v>
      </c>
    </row>
  </sheetData>
  <pageMargins left="0.75" right="0.75" top="1" bottom="1" header="0.5" footer="0.5"/>
  <pageSetup paperSize="9" scale="3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"/>
  <sheetViews>
    <sheetView view="pageBreakPreview" topLeftCell="A7" zoomScale="60" zoomScaleNormal="100" workbookViewId="0">
      <selection activeCell="C20" sqref="C20"/>
    </sheetView>
  </sheetViews>
  <sheetFormatPr defaultRowHeight="15" x14ac:dyDescent="0.25"/>
  <cols>
    <col min="1" max="1" width="40.5703125" customWidth="1"/>
    <col min="2" max="2" width="22.140625" customWidth="1"/>
    <col min="3" max="3" width="18" customWidth="1"/>
    <col min="4" max="4" width="15.140625" customWidth="1"/>
    <col min="5" max="5" width="24.42578125" customWidth="1"/>
    <col min="6" max="6" width="13" customWidth="1"/>
    <col min="7" max="7" width="19" customWidth="1"/>
  </cols>
  <sheetData>
    <row r="1" spans="1:7" ht="39" customHeight="1" x14ac:dyDescent="0.25">
      <c r="A1" s="11" t="s">
        <v>184</v>
      </c>
      <c r="B1" s="12"/>
      <c r="C1" s="12"/>
      <c r="D1" s="12"/>
      <c r="E1" s="12"/>
      <c r="F1" s="12"/>
      <c r="G1" s="13"/>
    </row>
    <row r="2" spans="1:7" ht="10.5" customHeight="1" x14ac:dyDescent="0.25">
      <c r="A2" s="14"/>
      <c r="B2" s="14"/>
      <c r="C2" s="14"/>
      <c r="D2" s="14"/>
      <c r="E2" s="14"/>
      <c r="F2" s="14"/>
      <c r="G2" s="14"/>
    </row>
    <row r="3" spans="1:7" ht="15.75" x14ac:dyDescent="0.25">
      <c r="A3" s="162" t="s">
        <v>120</v>
      </c>
      <c r="B3" s="162"/>
      <c r="C3" s="162"/>
      <c r="D3" s="162"/>
      <c r="E3" s="162"/>
      <c r="F3" s="162"/>
      <c r="G3" s="162"/>
    </row>
    <row r="4" spans="1:7" x14ac:dyDescent="0.25">
      <c r="A4" s="15"/>
      <c r="B4" s="15"/>
      <c r="C4" s="15"/>
      <c r="D4" s="15"/>
      <c r="E4" s="15"/>
      <c r="F4" s="15"/>
      <c r="G4" s="120" t="s">
        <v>154</v>
      </c>
    </row>
    <row r="5" spans="1:7" ht="33" customHeight="1" x14ac:dyDescent="0.25">
      <c r="A5" s="16" t="s">
        <v>121</v>
      </c>
      <c r="B5" s="17" t="s">
        <v>185</v>
      </c>
      <c r="C5" s="17" t="s">
        <v>147</v>
      </c>
      <c r="D5" s="17" t="s">
        <v>148</v>
      </c>
      <c r="E5" s="17" t="s">
        <v>186</v>
      </c>
      <c r="F5" s="18" t="s">
        <v>122</v>
      </c>
      <c r="G5" s="18" t="s">
        <v>123</v>
      </c>
    </row>
    <row r="6" spans="1:7" ht="15.75" x14ac:dyDescent="0.25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 t="s">
        <v>124</v>
      </c>
      <c r="G6" s="19" t="s">
        <v>125</v>
      </c>
    </row>
    <row r="7" spans="1:7" ht="40.5" customHeight="1" x14ac:dyDescent="0.25">
      <c r="A7" s="111" t="s">
        <v>126</v>
      </c>
      <c r="B7" s="112"/>
      <c r="C7" s="112"/>
      <c r="D7" s="112"/>
      <c r="E7" s="112"/>
      <c r="F7" s="113"/>
      <c r="G7" s="114"/>
    </row>
    <row r="8" spans="1:7" ht="30" customHeight="1" x14ac:dyDescent="0.25">
      <c r="A8" s="20" t="s">
        <v>127</v>
      </c>
      <c r="B8" s="21">
        <f>B9+B11</f>
        <v>0</v>
      </c>
      <c r="C8" s="21">
        <f t="shared" ref="C8:E8" si="0">C9+C11</f>
        <v>0</v>
      </c>
      <c r="D8" s="21">
        <f t="shared" si="0"/>
        <v>0</v>
      </c>
      <c r="E8" s="21">
        <f t="shared" si="0"/>
        <v>0</v>
      </c>
      <c r="F8" s="22" t="str">
        <f>IFERROR(E8/B8*100,"-")</f>
        <v>-</v>
      </c>
      <c r="G8" s="22" t="str">
        <f>IFERROR(E8/D8*100,"-")</f>
        <v>-</v>
      </c>
    </row>
    <row r="9" spans="1:7" ht="67.5" customHeight="1" x14ac:dyDescent="0.25">
      <c r="A9" s="23" t="s">
        <v>128</v>
      </c>
      <c r="B9" s="21">
        <f>B10</f>
        <v>0</v>
      </c>
      <c r="C9" s="21">
        <f t="shared" ref="C9:E9" si="1">C10</f>
        <v>0</v>
      </c>
      <c r="D9" s="21">
        <f t="shared" si="1"/>
        <v>0</v>
      </c>
      <c r="E9" s="21">
        <f t="shared" si="1"/>
        <v>0</v>
      </c>
      <c r="F9" s="22" t="str">
        <f t="shared" ref="F9:F24" si="2">IFERROR(E9/B9*100,"-")</f>
        <v>-</v>
      </c>
      <c r="G9" s="22" t="str">
        <f t="shared" ref="G9:G24" si="3">IFERROR(E9/D9*100,"-")</f>
        <v>-</v>
      </c>
    </row>
    <row r="10" spans="1:7" ht="37.5" customHeight="1" x14ac:dyDescent="0.25">
      <c r="A10" s="24" t="s">
        <v>129</v>
      </c>
      <c r="B10" s="25"/>
      <c r="C10" s="25"/>
      <c r="D10" s="25"/>
      <c r="E10" s="25"/>
      <c r="F10" s="26" t="str">
        <f t="shared" si="2"/>
        <v>-</v>
      </c>
      <c r="G10" s="22" t="str">
        <f t="shared" si="3"/>
        <v>-</v>
      </c>
    </row>
    <row r="11" spans="1:7" ht="60.75" customHeight="1" x14ac:dyDescent="0.25">
      <c r="A11" s="23" t="s">
        <v>130</v>
      </c>
      <c r="B11" s="21">
        <f>B12</f>
        <v>0</v>
      </c>
      <c r="C11" s="21">
        <f t="shared" ref="C11:E11" si="4">C12</f>
        <v>0</v>
      </c>
      <c r="D11" s="21">
        <f t="shared" si="4"/>
        <v>0</v>
      </c>
      <c r="E11" s="21">
        <f t="shared" si="4"/>
        <v>0</v>
      </c>
      <c r="F11" s="22" t="str">
        <f t="shared" si="2"/>
        <v>-</v>
      </c>
      <c r="G11" s="22" t="str">
        <f t="shared" si="3"/>
        <v>-</v>
      </c>
    </row>
    <row r="12" spans="1:7" ht="51" customHeight="1" x14ac:dyDescent="0.25">
      <c r="A12" s="24" t="s">
        <v>131</v>
      </c>
      <c r="B12" s="25"/>
      <c r="C12" s="25"/>
      <c r="D12" s="25"/>
      <c r="E12" s="25"/>
      <c r="F12" s="26" t="str">
        <f t="shared" si="2"/>
        <v>-</v>
      </c>
      <c r="G12" s="22" t="str">
        <f t="shared" si="3"/>
        <v>-</v>
      </c>
    </row>
    <row r="13" spans="1:7" ht="15.75" x14ac:dyDescent="0.25">
      <c r="A13" s="24"/>
      <c r="B13" s="27"/>
      <c r="C13" s="27"/>
      <c r="D13" s="27"/>
      <c r="E13" s="27"/>
      <c r="F13" s="26"/>
      <c r="G13" s="22"/>
    </row>
    <row r="14" spans="1:7" ht="17.25" customHeight="1" x14ac:dyDescent="0.25">
      <c r="A14" s="28" t="s">
        <v>132</v>
      </c>
      <c r="B14" s="29">
        <f>B8</f>
        <v>0</v>
      </c>
      <c r="C14" s="29">
        <f t="shared" ref="C14:E14" si="5">C8</f>
        <v>0</v>
      </c>
      <c r="D14" s="29">
        <f t="shared" si="5"/>
        <v>0</v>
      </c>
      <c r="E14" s="29">
        <f t="shared" si="5"/>
        <v>0</v>
      </c>
      <c r="F14" s="30" t="str">
        <f t="shared" si="2"/>
        <v>-</v>
      </c>
      <c r="G14" s="30" t="str">
        <f t="shared" si="3"/>
        <v>-</v>
      </c>
    </row>
    <row r="15" spans="1:7" ht="15.75" x14ac:dyDescent="0.25">
      <c r="A15" s="31"/>
      <c r="B15" s="32"/>
      <c r="C15" s="32"/>
      <c r="D15" s="32"/>
      <c r="E15" s="32"/>
      <c r="F15" s="33"/>
      <c r="G15" s="34"/>
    </row>
    <row r="16" spans="1:7" ht="40.5" customHeight="1" x14ac:dyDescent="0.25">
      <c r="A16" s="111" t="s">
        <v>133</v>
      </c>
      <c r="B16" s="115"/>
      <c r="C16" s="115"/>
      <c r="D16" s="115"/>
      <c r="E16" s="115"/>
      <c r="F16" s="116" t="str">
        <f t="shared" si="2"/>
        <v>-</v>
      </c>
      <c r="G16" s="116" t="str">
        <f t="shared" si="3"/>
        <v>-</v>
      </c>
    </row>
    <row r="17" spans="1:7" ht="44.25" customHeight="1" x14ac:dyDescent="0.25">
      <c r="A17" s="20" t="s">
        <v>134</v>
      </c>
      <c r="B17" s="21">
        <f>B18+B20</f>
        <v>0</v>
      </c>
      <c r="C17" s="21">
        <f t="shared" ref="C17:E17" si="6">C18+C20</f>
        <v>0</v>
      </c>
      <c r="D17" s="21">
        <f t="shared" si="6"/>
        <v>0</v>
      </c>
      <c r="E17" s="21">
        <f t="shared" si="6"/>
        <v>0</v>
      </c>
      <c r="F17" s="22" t="str">
        <f t="shared" si="2"/>
        <v>-</v>
      </c>
      <c r="G17" s="22" t="str">
        <f t="shared" si="3"/>
        <v>-</v>
      </c>
    </row>
    <row r="18" spans="1:7" ht="47.25" customHeight="1" x14ac:dyDescent="0.25">
      <c r="A18" s="23" t="s">
        <v>135</v>
      </c>
      <c r="B18" s="21">
        <f>B19</f>
        <v>0</v>
      </c>
      <c r="C18" s="21">
        <f t="shared" ref="C18:E18" si="7">C19</f>
        <v>0</v>
      </c>
      <c r="D18" s="21">
        <f t="shared" si="7"/>
        <v>0</v>
      </c>
      <c r="E18" s="21">
        <f t="shared" si="7"/>
        <v>0</v>
      </c>
      <c r="F18" s="22" t="str">
        <f t="shared" si="2"/>
        <v>-</v>
      </c>
      <c r="G18" s="22" t="str">
        <f t="shared" si="3"/>
        <v>-</v>
      </c>
    </row>
    <row r="19" spans="1:7" ht="55.5" customHeight="1" x14ac:dyDescent="0.25">
      <c r="A19" s="24" t="s">
        <v>136</v>
      </c>
      <c r="B19" s="25"/>
      <c r="C19" s="25"/>
      <c r="D19" s="25"/>
      <c r="E19" s="25"/>
      <c r="F19" s="26" t="str">
        <f t="shared" si="2"/>
        <v>-</v>
      </c>
      <c r="G19" s="22" t="str">
        <f t="shared" si="3"/>
        <v>-</v>
      </c>
    </row>
    <row r="20" spans="1:7" ht="64.5" customHeight="1" x14ac:dyDescent="0.25">
      <c r="A20" s="23" t="s">
        <v>137</v>
      </c>
      <c r="B20" s="21">
        <f>B21+B22</f>
        <v>0</v>
      </c>
      <c r="C20" s="21">
        <f t="shared" ref="C20:E20" si="8">C21+C22</f>
        <v>0</v>
      </c>
      <c r="D20" s="21">
        <f t="shared" si="8"/>
        <v>0</v>
      </c>
      <c r="E20" s="21">
        <f t="shared" si="8"/>
        <v>0</v>
      </c>
      <c r="F20" s="22" t="str">
        <f t="shared" si="2"/>
        <v>-</v>
      </c>
      <c r="G20" s="22" t="str">
        <f t="shared" si="3"/>
        <v>-</v>
      </c>
    </row>
    <row r="21" spans="1:7" ht="45" customHeight="1" x14ac:dyDescent="0.25">
      <c r="A21" s="24" t="s">
        <v>138</v>
      </c>
      <c r="B21" s="25"/>
      <c r="C21" s="25"/>
      <c r="D21" s="25"/>
      <c r="E21" s="25"/>
      <c r="F21" s="26" t="str">
        <f t="shared" si="2"/>
        <v>-</v>
      </c>
      <c r="G21" s="22" t="str">
        <f t="shared" si="3"/>
        <v>-</v>
      </c>
    </row>
    <row r="22" spans="1:7" ht="68.25" customHeight="1" x14ac:dyDescent="0.25">
      <c r="A22" s="24" t="s">
        <v>139</v>
      </c>
      <c r="B22" s="25"/>
      <c r="C22" s="25"/>
      <c r="D22" s="25"/>
      <c r="E22" s="25"/>
      <c r="F22" s="26" t="str">
        <f t="shared" si="2"/>
        <v>-</v>
      </c>
      <c r="G22" s="22" t="str">
        <f t="shared" si="3"/>
        <v>-</v>
      </c>
    </row>
    <row r="23" spans="1:7" ht="15.75" x14ac:dyDescent="0.25">
      <c r="A23" s="24"/>
      <c r="B23" s="27"/>
      <c r="C23" s="27"/>
      <c r="D23" s="27"/>
      <c r="E23" s="27"/>
      <c r="F23" s="26"/>
      <c r="G23" s="26"/>
    </row>
    <row r="24" spans="1:7" ht="32.25" customHeight="1" x14ac:dyDescent="0.25">
      <c r="A24" s="28" t="s">
        <v>140</v>
      </c>
      <c r="B24" s="29">
        <f>B17</f>
        <v>0</v>
      </c>
      <c r="C24" s="29">
        <f t="shared" ref="C24:E24" si="9">C17</f>
        <v>0</v>
      </c>
      <c r="D24" s="29">
        <f t="shared" si="9"/>
        <v>0</v>
      </c>
      <c r="E24" s="29">
        <f t="shared" si="9"/>
        <v>0</v>
      </c>
      <c r="F24" s="30" t="str">
        <f t="shared" si="2"/>
        <v>-</v>
      </c>
      <c r="G24" s="30" t="str">
        <f t="shared" si="3"/>
        <v>-</v>
      </c>
    </row>
  </sheetData>
  <mergeCells count="1">
    <mergeCell ref="A3:G3"/>
  </mergeCells>
  <conditionalFormatting sqref="B21:E22">
    <cfRule type="containsBlanks" dxfId="8" priority="1">
      <formula>LEN(TRIM(B21))=0</formula>
    </cfRule>
  </conditionalFormatting>
  <conditionalFormatting sqref="B10:E10">
    <cfRule type="containsBlanks" dxfId="7" priority="4">
      <formula>LEN(TRIM(B10))=0</formula>
    </cfRule>
  </conditionalFormatting>
  <conditionalFormatting sqref="B12:E12">
    <cfRule type="containsBlanks" dxfId="6" priority="3">
      <formula>LEN(TRIM(B12))=0</formula>
    </cfRule>
  </conditionalFormatting>
  <conditionalFormatting sqref="B19:E19">
    <cfRule type="containsBlanks" dxfId="5" priority="2">
      <formula>LEN(TRIM(B19))=0</formula>
    </cfRule>
  </conditionalFormatting>
  <pageMargins left="0.70866141732283472" right="0.70866141732283472" top="0.74803149606299213" bottom="0.74803149606299213" header="0.31496062992125984" footer="0.31496062992125984"/>
  <pageSetup paperSize="9" scale="75" orientation="landscape" r:id="rId1"/>
  <rowBreaks count="1" manualBreakCount="1">
    <brk id="1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3"/>
  <sheetViews>
    <sheetView view="pageBreakPreview" zoomScale="60" zoomScaleNormal="100" workbookViewId="0">
      <selection activeCell="G2" sqref="G2"/>
    </sheetView>
  </sheetViews>
  <sheetFormatPr defaultRowHeight="15" x14ac:dyDescent="0.25"/>
  <cols>
    <col min="1" max="1" width="43.140625" customWidth="1"/>
    <col min="2" max="2" width="25.42578125" customWidth="1"/>
    <col min="3" max="3" width="21.28515625" customWidth="1"/>
    <col min="4" max="4" width="17.7109375" customWidth="1"/>
    <col min="5" max="5" width="27.28515625" customWidth="1"/>
    <col min="6" max="6" width="13.42578125" customWidth="1"/>
    <col min="7" max="7" width="17.140625" customWidth="1"/>
  </cols>
  <sheetData>
    <row r="1" spans="1:7" ht="15.75" x14ac:dyDescent="0.25">
      <c r="A1" s="162" t="s">
        <v>141</v>
      </c>
      <c r="B1" s="162"/>
      <c r="C1" s="162"/>
      <c r="D1" s="162"/>
      <c r="E1" s="162"/>
      <c r="F1" s="162"/>
      <c r="G1" s="162"/>
    </row>
    <row r="2" spans="1:7" x14ac:dyDescent="0.25">
      <c r="A2" s="15"/>
      <c r="B2" s="15"/>
      <c r="C2" s="15"/>
      <c r="D2" s="15"/>
      <c r="E2" s="15"/>
      <c r="F2" s="35"/>
      <c r="G2" s="121" t="s">
        <v>154</v>
      </c>
    </row>
    <row r="3" spans="1:7" ht="60.75" customHeight="1" x14ac:dyDescent="0.25">
      <c r="A3" s="16" t="s">
        <v>142</v>
      </c>
      <c r="B3" s="17" t="s">
        <v>187</v>
      </c>
      <c r="C3" s="17" t="s">
        <v>147</v>
      </c>
      <c r="D3" s="17" t="s">
        <v>149</v>
      </c>
      <c r="E3" s="17" t="s">
        <v>186</v>
      </c>
      <c r="F3" s="18" t="s">
        <v>122</v>
      </c>
      <c r="G3" s="18" t="s">
        <v>123</v>
      </c>
    </row>
    <row r="4" spans="1:7" ht="27.75" customHeight="1" x14ac:dyDescent="0.25">
      <c r="A4" s="19">
        <v>1</v>
      </c>
      <c r="B4" s="19">
        <v>2</v>
      </c>
      <c r="C4" s="19">
        <v>3</v>
      </c>
      <c r="D4" s="19">
        <v>4</v>
      </c>
      <c r="E4" s="19">
        <v>5</v>
      </c>
      <c r="F4" s="36" t="s">
        <v>124</v>
      </c>
      <c r="G4" s="36" t="s">
        <v>125</v>
      </c>
    </row>
    <row r="5" spans="1:7" ht="49.5" customHeight="1" x14ac:dyDescent="0.25">
      <c r="A5" s="111" t="s">
        <v>143</v>
      </c>
      <c r="B5" s="111"/>
      <c r="C5" s="111"/>
      <c r="D5" s="111"/>
      <c r="E5" s="111"/>
      <c r="F5" s="117"/>
      <c r="G5" s="117"/>
    </row>
    <row r="6" spans="1:7" ht="52.5" customHeight="1" x14ac:dyDescent="0.25">
      <c r="A6" s="23" t="s">
        <v>94</v>
      </c>
      <c r="B6" s="37">
        <f>B7</f>
        <v>0</v>
      </c>
      <c r="C6" s="37">
        <f t="shared" ref="C6:E6" si="0">C7</f>
        <v>0</v>
      </c>
      <c r="D6" s="37">
        <f t="shared" si="0"/>
        <v>0</v>
      </c>
      <c r="E6" s="37">
        <f t="shared" si="0"/>
        <v>0</v>
      </c>
      <c r="F6" s="38" t="str">
        <f>IFERROR(E6/B6*100,"-")</f>
        <v>-</v>
      </c>
      <c r="G6" s="38" t="str">
        <f>IFERROR(E6/D6*100,"-")</f>
        <v>-</v>
      </c>
    </row>
    <row r="7" spans="1:7" ht="49.5" customHeight="1" x14ac:dyDescent="0.25">
      <c r="A7" s="24" t="s">
        <v>93</v>
      </c>
      <c r="B7" s="39"/>
      <c r="C7" s="39"/>
      <c r="D7" s="39"/>
      <c r="E7" s="39"/>
      <c r="F7" s="40" t="str">
        <f t="shared" ref="F7:F13" si="1">IFERROR(E7/B7*100,"-")</f>
        <v>-</v>
      </c>
      <c r="G7" s="40" t="str">
        <f t="shared" ref="G7:G13" si="2">IFERROR(E7/D7*100,"-")</f>
        <v>-</v>
      </c>
    </row>
    <row r="8" spans="1:7" ht="61.5" customHeight="1" x14ac:dyDescent="0.25">
      <c r="A8" s="23" t="s">
        <v>91</v>
      </c>
      <c r="B8" s="37">
        <f>B9</f>
        <v>0</v>
      </c>
      <c r="C8" s="37">
        <f t="shared" ref="C8:E8" si="3">C9</f>
        <v>0</v>
      </c>
      <c r="D8" s="37">
        <f t="shared" si="3"/>
        <v>0</v>
      </c>
      <c r="E8" s="37">
        <f t="shared" si="3"/>
        <v>0</v>
      </c>
      <c r="F8" s="38" t="str">
        <f t="shared" si="1"/>
        <v>-</v>
      </c>
      <c r="G8" s="38" t="str">
        <f t="shared" si="2"/>
        <v>-</v>
      </c>
    </row>
    <row r="9" spans="1:7" ht="61.5" customHeight="1" x14ac:dyDescent="0.25">
      <c r="A9" s="24" t="s">
        <v>90</v>
      </c>
      <c r="B9" s="39"/>
      <c r="C9" s="39"/>
      <c r="D9" s="39"/>
      <c r="E9" s="39"/>
      <c r="F9" s="40" t="str">
        <f t="shared" si="1"/>
        <v>-</v>
      </c>
      <c r="G9" s="40" t="str">
        <f t="shared" si="2"/>
        <v>-</v>
      </c>
    </row>
    <row r="10" spans="1:7" ht="58.5" customHeight="1" x14ac:dyDescent="0.25">
      <c r="A10" s="23" t="s">
        <v>144</v>
      </c>
      <c r="B10" s="37">
        <f>B11</f>
        <v>0</v>
      </c>
      <c r="C10" s="37">
        <f t="shared" ref="C10:E10" si="4">C11</f>
        <v>0</v>
      </c>
      <c r="D10" s="37">
        <f t="shared" si="4"/>
        <v>0</v>
      </c>
      <c r="E10" s="37">
        <f t="shared" si="4"/>
        <v>0</v>
      </c>
      <c r="F10" s="38" t="str">
        <f t="shared" si="1"/>
        <v>-</v>
      </c>
      <c r="G10" s="38" t="str">
        <f t="shared" si="2"/>
        <v>-</v>
      </c>
    </row>
    <row r="11" spans="1:7" ht="41.25" customHeight="1" x14ac:dyDescent="0.25">
      <c r="A11" s="24" t="s">
        <v>145</v>
      </c>
      <c r="B11" s="39"/>
      <c r="C11" s="39"/>
      <c r="D11" s="39"/>
      <c r="E11" s="39"/>
      <c r="F11" s="40" t="str">
        <f t="shared" si="1"/>
        <v>-</v>
      </c>
      <c r="G11" s="40" t="str">
        <f t="shared" si="2"/>
        <v>-</v>
      </c>
    </row>
    <row r="12" spans="1:7" ht="15.75" x14ac:dyDescent="0.25">
      <c r="A12" s="24"/>
      <c r="B12" s="41"/>
      <c r="C12" s="41"/>
      <c r="D12" s="41"/>
      <c r="E12" s="41"/>
      <c r="F12" s="40"/>
      <c r="G12" s="40"/>
    </row>
    <row r="13" spans="1:7" ht="44.25" customHeight="1" x14ac:dyDescent="0.25">
      <c r="A13" s="28" t="s">
        <v>132</v>
      </c>
      <c r="B13" s="42">
        <f>B6+B8+B10</f>
        <v>0</v>
      </c>
      <c r="C13" s="42">
        <f t="shared" ref="C13:E13" si="5">C6+C8+C10</f>
        <v>0</v>
      </c>
      <c r="D13" s="42">
        <f t="shared" si="5"/>
        <v>0</v>
      </c>
      <c r="E13" s="42">
        <f t="shared" si="5"/>
        <v>0</v>
      </c>
      <c r="F13" s="43" t="str">
        <f t="shared" si="1"/>
        <v>-</v>
      </c>
      <c r="G13" s="43" t="str">
        <f t="shared" si="2"/>
        <v>-</v>
      </c>
    </row>
    <row r="14" spans="1:7" ht="15.75" x14ac:dyDescent="0.25">
      <c r="A14" s="44"/>
      <c r="B14" s="45"/>
      <c r="C14" s="45"/>
      <c r="D14" s="45"/>
      <c r="E14" s="45"/>
      <c r="F14" s="46"/>
      <c r="G14" s="46"/>
    </row>
    <row r="15" spans="1:7" ht="15.75" x14ac:dyDescent="0.25">
      <c r="A15" s="44"/>
      <c r="B15" s="45"/>
      <c r="C15" s="45"/>
      <c r="D15" s="45"/>
      <c r="E15" s="45"/>
      <c r="F15" s="46"/>
      <c r="G15" s="46"/>
    </row>
    <row r="16" spans="1:7" ht="51.75" customHeight="1" x14ac:dyDescent="0.25">
      <c r="A16" s="111" t="s">
        <v>146</v>
      </c>
      <c r="B16" s="118"/>
      <c r="C16" s="118"/>
      <c r="D16" s="118"/>
      <c r="E16" s="118"/>
      <c r="F16" s="119"/>
      <c r="G16" s="119"/>
    </row>
    <row r="17" spans="1:7" ht="48.75" customHeight="1" x14ac:dyDescent="0.25">
      <c r="A17" s="23" t="s">
        <v>94</v>
      </c>
      <c r="B17" s="37">
        <f>B18</f>
        <v>0</v>
      </c>
      <c r="C17" s="37">
        <f t="shared" ref="C17:E17" si="6">C18</f>
        <v>0</v>
      </c>
      <c r="D17" s="37">
        <f t="shared" si="6"/>
        <v>0</v>
      </c>
      <c r="E17" s="37">
        <f t="shared" si="6"/>
        <v>0</v>
      </c>
      <c r="F17" s="38" t="str">
        <f t="shared" ref="F17:F23" si="7">IFERROR(E17/B17*100,"-")</f>
        <v>-</v>
      </c>
      <c r="G17" s="38" t="str">
        <f t="shared" ref="G17:G23" si="8">IFERROR(E17/D17*100,"-")</f>
        <v>-</v>
      </c>
    </row>
    <row r="18" spans="1:7" ht="49.5" customHeight="1" x14ac:dyDescent="0.25">
      <c r="A18" s="24" t="s">
        <v>93</v>
      </c>
      <c r="B18" s="39"/>
      <c r="C18" s="39"/>
      <c r="D18" s="39"/>
      <c r="E18" s="39"/>
      <c r="F18" s="40" t="str">
        <f t="shared" si="7"/>
        <v>-</v>
      </c>
      <c r="G18" s="40" t="str">
        <f t="shared" si="8"/>
        <v>-</v>
      </c>
    </row>
    <row r="19" spans="1:7" ht="75.75" customHeight="1" x14ac:dyDescent="0.25">
      <c r="A19" s="23" t="s">
        <v>91</v>
      </c>
      <c r="B19" s="37">
        <f>B20+B21</f>
        <v>0</v>
      </c>
      <c r="C19" s="37">
        <f t="shared" ref="C19:E19" si="9">C20+C21</f>
        <v>0</v>
      </c>
      <c r="D19" s="37">
        <f t="shared" si="9"/>
        <v>0</v>
      </c>
      <c r="E19" s="37">
        <f t="shared" si="9"/>
        <v>0</v>
      </c>
      <c r="F19" s="38" t="str">
        <f t="shared" si="7"/>
        <v>-</v>
      </c>
      <c r="G19" s="38" t="str">
        <f t="shared" si="8"/>
        <v>-</v>
      </c>
    </row>
    <row r="20" spans="1:7" ht="58.5" customHeight="1" x14ac:dyDescent="0.25">
      <c r="A20" s="24" t="s">
        <v>90</v>
      </c>
      <c r="B20" s="39"/>
      <c r="C20" s="39"/>
      <c r="D20" s="39"/>
      <c r="E20" s="39"/>
      <c r="F20" s="40" t="str">
        <f t="shared" si="7"/>
        <v>-</v>
      </c>
      <c r="G20" s="40" t="str">
        <f t="shared" si="8"/>
        <v>-</v>
      </c>
    </row>
    <row r="21" spans="1:7" ht="50.25" customHeight="1" x14ac:dyDescent="0.25">
      <c r="A21" s="24" t="s">
        <v>89</v>
      </c>
      <c r="B21" s="39"/>
      <c r="C21" s="39"/>
      <c r="D21" s="39"/>
      <c r="E21" s="39"/>
      <c r="F21" s="40" t="str">
        <f t="shared" si="7"/>
        <v>-</v>
      </c>
      <c r="G21" s="40" t="str">
        <f t="shared" si="8"/>
        <v>-</v>
      </c>
    </row>
    <row r="22" spans="1:7" ht="15.75" x14ac:dyDescent="0.25">
      <c r="A22" s="24"/>
      <c r="B22" s="41"/>
      <c r="C22" s="41"/>
      <c r="D22" s="41"/>
      <c r="E22" s="41"/>
      <c r="F22" s="47"/>
      <c r="G22" s="40"/>
    </row>
    <row r="23" spans="1:7" ht="30" customHeight="1" x14ac:dyDescent="0.25">
      <c r="A23" s="28" t="s">
        <v>140</v>
      </c>
      <c r="B23" s="42">
        <f>B17+B19</f>
        <v>0</v>
      </c>
      <c r="C23" s="42">
        <f t="shared" ref="C23:E23" si="10">C17+C19</f>
        <v>0</v>
      </c>
      <c r="D23" s="42">
        <f t="shared" si="10"/>
        <v>0</v>
      </c>
      <c r="E23" s="42">
        <f t="shared" si="10"/>
        <v>0</v>
      </c>
      <c r="F23" s="43" t="str">
        <f t="shared" si="7"/>
        <v>-</v>
      </c>
      <c r="G23" s="43" t="str">
        <f t="shared" si="8"/>
        <v>-</v>
      </c>
    </row>
  </sheetData>
  <mergeCells count="1">
    <mergeCell ref="A1:G1"/>
  </mergeCells>
  <conditionalFormatting sqref="B20:E21">
    <cfRule type="containsBlanks" dxfId="4" priority="1">
      <formula>LEN(TRIM(B20))=0</formula>
    </cfRule>
  </conditionalFormatting>
  <conditionalFormatting sqref="B7:E7">
    <cfRule type="containsBlanks" dxfId="3" priority="5">
      <formula>LEN(TRIM(B7))=0</formula>
    </cfRule>
  </conditionalFormatting>
  <conditionalFormatting sqref="B9:E9">
    <cfRule type="containsBlanks" dxfId="2" priority="4">
      <formula>LEN(TRIM(B9))=0</formula>
    </cfRule>
  </conditionalFormatting>
  <conditionalFormatting sqref="B11:E11">
    <cfRule type="containsBlanks" dxfId="1" priority="3">
      <formula>LEN(TRIM(B11))=0</formula>
    </cfRule>
  </conditionalFormatting>
  <conditionalFormatting sqref="B18:E18">
    <cfRule type="containsBlanks" dxfId="0" priority="2">
      <formula>LEN(TRIM(B18))=0</formula>
    </cfRule>
  </conditionalFormatting>
  <pageMargins left="0.70866141732283472" right="0.70866141732283472" top="0.74803149606299213" bottom="0.74803149606299213" header="0.31496062992125984" footer="0.31496062992125984"/>
  <pageSetup paperSize="9" scale="75" orientation="landscape" r:id="rId1"/>
  <rowBreaks count="1" manualBreakCount="1">
    <brk id="1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P180"/>
  <sheetViews>
    <sheetView showGridLines="0" view="pageBreakPreview" zoomScale="60" zoomScaleNormal="100" workbookViewId="0">
      <selection activeCell="A178" sqref="A178"/>
    </sheetView>
  </sheetViews>
  <sheetFormatPr defaultRowHeight="11.25" x14ac:dyDescent="0.15"/>
  <cols>
    <col min="1" max="1" width="88.85546875" style="1" customWidth="1"/>
    <col min="2" max="2" width="47.140625" style="1" customWidth="1"/>
    <col min="3" max="3" width="45.5703125" style="1" customWidth="1"/>
    <col min="4" max="4" width="34.5703125" style="1" customWidth="1"/>
    <col min="5" max="5" width="25.42578125" style="1" customWidth="1"/>
    <col min="6" max="16384" width="9.140625" style="1"/>
  </cols>
  <sheetData>
    <row r="1" spans="1:42" ht="15.75" x14ac:dyDescent="0.25">
      <c r="A1" s="159" t="s">
        <v>119</v>
      </c>
      <c r="B1" s="159"/>
      <c r="C1" s="159"/>
      <c r="D1" s="159"/>
      <c r="E1" s="159"/>
    </row>
    <row r="2" spans="1:42" ht="15.75" x14ac:dyDescent="0.25">
      <c r="A2" s="10"/>
      <c r="B2" s="10"/>
      <c r="C2" s="10"/>
      <c r="D2" s="10"/>
      <c r="E2" s="10"/>
    </row>
    <row r="3" spans="1:42" ht="15.75" x14ac:dyDescent="0.25">
      <c r="A3" s="159" t="s">
        <v>118</v>
      </c>
      <c r="B3" s="159"/>
      <c r="C3" s="159"/>
      <c r="D3" s="159"/>
      <c r="E3" s="159"/>
    </row>
    <row r="4" spans="1:42" ht="15" x14ac:dyDescent="0.2">
      <c r="A4" s="4"/>
      <c r="B4" s="4"/>
      <c r="C4" s="4"/>
      <c r="D4" s="4"/>
      <c r="E4" s="4"/>
    </row>
    <row r="5" spans="1:42" ht="15" x14ac:dyDescent="0.2">
      <c r="A5" s="4" t="s">
        <v>188</v>
      </c>
      <c r="B5" s="4"/>
      <c r="C5" s="4"/>
      <c r="D5" s="4"/>
      <c r="E5" s="4"/>
    </row>
    <row r="6" spans="1:42" ht="15" x14ac:dyDescent="0.2">
      <c r="A6" s="4"/>
      <c r="B6" s="4"/>
      <c r="C6" s="4"/>
      <c r="D6" s="4"/>
      <c r="E6" s="4"/>
    </row>
    <row r="7" spans="1:42" ht="15" x14ac:dyDescent="0.2">
      <c r="A7" s="5" t="s">
        <v>191</v>
      </c>
      <c r="B7" s="4"/>
      <c r="C7" s="4"/>
      <c r="D7" s="4"/>
      <c r="E7" s="4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</row>
    <row r="8" spans="1:42" ht="12" thickBot="1" x14ac:dyDescent="0.2">
      <c r="E8" s="82" t="s">
        <v>154</v>
      </c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</row>
    <row r="9" spans="1:42" s="3" customFormat="1" ht="48" customHeight="1" thickBot="1" x14ac:dyDescent="0.2">
      <c r="A9" s="69" t="s">
        <v>190</v>
      </c>
      <c r="B9" s="69" t="s">
        <v>152</v>
      </c>
      <c r="C9" s="69" t="s">
        <v>151</v>
      </c>
      <c r="D9" s="69" t="s">
        <v>189</v>
      </c>
      <c r="E9" s="69" t="s">
        <v>150</v>
      </c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</row>
    <row r="10" spans="1:42" s="9" customFormat="1" ht="31.5" customHeight="1" x14ac:dyDescent="0.25">
      <c r="A10" s="72" t="s">
        <v>117</v>
      </c>
      <c r="B10" s="73">
        <v>2440467</v>
      </c>
      <c r="C10" s="73">
        <v>2440467</v>
      </c>
      <c r="D10" s="73">
        <v>874681.49</v>
      </c>
      <c r="E10" s="74">
        <v>35.840000000000003</v>
      </c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</row>
    <row r="11" spans="1:42" s="8" customFormat="1" ht="21" customHeight="1" x14ac:dyDescent="0.25">
      <c r="A11" s="75" t="s">
        <v>116</v>
      </c>
      <c r="B11" s="76">
        <v>2440467</v>
      </c>
      <c r="C11" s="76">
        <v>2440467</v>
      </c>
      <c r="D11" s="76">
        <v>874681.49</v>
      </c>
      <c r="E11" s="77">
        <v>35.840000000000003</v>
      </c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</row>
    <row r="12" spans="1:42" s="6" customFormat="1" ht="21.75" customHeight="1" x14ac:dyDescent="0.25">
      <c r="A12" s="78" t="s">
        <v>115</v>
      </c>
      <c r="B12" s="57">
        <v>2440467</v>
      </c>
      <c r="C12" s="57">
        <v>2440467</v>
      </c>
      <c r="D12" s="57">
        <v>874681.49</v>
      </c>
      <c r="E12" s="58">
        <v>35.840000000000003</v>
      </c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</row>
    <row r="13" spans="1:42" s="6" customFormat="1" ht="15" x14ac:dyDescent="0.2">
      <c r="A13" s="61" t="s">
        <v>93</v>
      </c>
      <c r="B13" s="62">
        <v>170450</v>
      </c>
      <c r="C13" s="62">
        <v>170450</v>
      </c>
      <c r="D13" s="62">
        <v>12238.56</v>
      </c>
      <c r="E13" s="64">
        <v>7.18</v>
      </c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</row>
    <row r="14" spans="1:42" s="6" customFormat="1" ht="15" x14ac:dyDescent="0.2">
      <c r="A14" s="61" t="s">
        <v>92</v>
      </c>
      <c r="B14" s="62">
        <v>1400</v>
      </c>
      <c r="C14" s="62">
        <v>1400</v>
      </c>
      <c r="D14" s="64">
        <v>446.18</v>
      </c>
      <c r="E14" s="64">
        <v>31.87</v>
      </c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</row>
    <row r="15" spans="1:42" s="6" customFormat="1" ht="15" x14ac:dyDescent="0.2">
      <c r="A15" s="61" t="s">
        <v>90</v>
      </c>
      <c r="B15" s="62">
        <v>27500</v>
      </c>
      <c r="C15" s="62">
        <v>27500</v>
      </c>
      <c r="D15" s="62">
        <v>5264.92</v>
      </c>
      <c r="E15" s="64">
        <v>19.149999999999999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</row>
    <row r="16" spans="1:42" s="6" customFormat="1" ht="15" x14ac:dyDescent="0.2">
      <c r="A16" s="61" t="s">
        <v>89</v>
      </c>
      <c r="B16" s="62">
        <v>86378</v>
      </c>
      <c r="C16" s="62">
        <v>86378</v>
      </c>
      <c r="D16" s="62">
        <v>40890.589999999997</v>
      </c>
      <c r="E16" s="64">
        <v>47.34</v>
      </c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</row>
    <row r="17" spans="1:42" s="6" customFormat="1" ht="15" x14ac:dyDescent="0.2">
      <c r="A17" s="61" t="s">
        <v>88</v>
      </c>
      <c r="B17" s="62">
        <v>1262100</v>
      </c>
      <c r="C17" s="62">
        <v>1262100</v>
      </c>
      <c r="D17" s="62">
        <v>667028.4</v>
      </c>
      <c r="E17" s="64">
        <v>52.85</v>
      </c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</row>
    <row r="18" spans="1:42" s="6" customFormat="1" ht="31.5" x14ac:dyDescent="0.25">
      <c r="A18" s="60" t="s">
        <v>201</v>
      </c>
      <c r="B18" s="57">
        <v>267342</v>
      </c>
      <c r="C18" s="57">
        <v>267342</v>
      </c>
      <c r="D18" s="57">
        <v>90289.16</v>
      </c>
      <c r="E18" s="58">
        <v>33.770000000000003</v>
      </c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</row>
    <row r="19" spans="1:42" s="6" customFormat="1" ht="37.5" customHeight="1" x14ac:dyDescent="0.25">
      <c r="A19" s="60" t="s">
        <v>202</v>
      </c>
      <c r="B19" s="57">
        <v>623797</v>
      </c>
      <c r="C19" s="57">
        <v>623797</v>
      </c>
      <c r="D19" s="57">
        <v>58523.68</v>
      </c>
      <c r="E19" s="58">
        <v>9.3800000000000008</v>
      </c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</row>
    <row r="20" spans="1:42" s="6" customFormat="1" ht="21" customHeight="1" x14ac:dyDescent="0.2">
      <c r="A20" s="61" t="s">
        <v>87</v>
      </c>
      <c r="B20" s="62">
        <v>1500</v>
      </c>
      <c r="C20" s="62">
        <v>1500</v>
      </c>
      <c r="D20" s="64">
        <v>0</v>
      </c>
      <c r="E20" s="64">
        <v>0</v>
      </c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</row>
    <row r="21" spans="1:42" s="7" customFormat="1" ht="30" customHeight="1" x14ac:dyDescent="0.2">
      <c r="A21" s="122" t="s">
        <v>114</v>
      </c>
      <c r="B21" s="123">
        <v>2440467</v>
      </c>
      <c r="C21" s="123">
        <v>2440467</v>
      </c>
      <c r="D21" s="123">
        <v>874681.49</v>
      </c>
      <c r="E21" s="124">
        <v>35.840000000000003</v>
      </c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</row>
    <row r="22" spans="1:42" s="6" customFormat="1" ht="30.75" customHeight="1" x14ac:dyDescent="0.25">
      <c r="A22" s="78" t="s">
        <v>113</v>
      </c>
      <c r="B22" s="57">
        <v>1043139</v>
      </c>
      <c r="C22" s="57">
        <v>1043139</v>
      </c>
      <c r="D22" s="57">
        <v>155331.4</v>
      </c>
      <c r="E22" s="58">
        <v>14.89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</row>
    <row r="23" spans="1:42" s="6" customFormat="1" ht="24" customHeight="1" x14ac:dyDescent="0.25">
      <c r="A23" s="52" t="s">
        <v>112</v>
      </c>
      <c r="B23" s="53">
        <v>1043139</v>
      </c>
      <c r="C23" s="53">
        <v>1043139</v>
      </c>
      <c r="D23" s="53">
        <v>148812.84</v>
      </c>
      <c r="E23" s="54">
        <v>14.27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</row>
    <row r="24" spans="1:42" s="6" customFormat="1" ht="15" x14ac:dyDescent="0.2">
      <c r="A24" s="61" t="s">
        <v>93</v>
      </c>
      <c r="B24" s="62">
        <v>151000</v>
      </c>
      <c r="C24" s="62">
        <v>151000</v>
      </c>
      <c r="D24" s="64">
        <v>0</v>
      </c>
      <c r="E24" s="64">
        <v>0</v>
      </c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</row>
    <row r="25" spans="1:42" s="6" customFormat="1" ht="15.75" x14ac:dyDescent="0.25">
      <c r="A25" s="79" t="s">
        <v>57</v>
      </c>
      <c r="B25" s="57">
        <v>1000</v>
      </c>
      <c r="C25" s="57">
        <v>1000</v>
      </c>
      <c r="D25" s="58">
        <v>0</v>
      </c>
      <c r="E25" s="58">
        <v>0</v>
      </c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</row>
    <row r="26" spans="1:42" s="6" customFormat="1" ht="15.75" x14ac:dyDescent="0.25">
      <c r="A26" s="79" t="s">
        <v>16</v>
      </c>
      <c r="B26" s="57">
        <v>150000</v>
      </c>
      <c r="C26" s="57">
        <v>150000</v>
      </c>
      <c r="D26" s="58">
        <v>0</v>
      </c>
      <c r="E26" s="58">
        <v>0</v>
      </c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</row>
    <row r="27" spans="1:42" s="6" customFormat="1" ht="15" x14ac:dyDescent="0.2">
      <c r="A27" s="61" t="s">
        <v>89</v>
      </c>
      <c r="B27" s="62">
        <v>1000</v>
      </c>
      <c r="C27" s="62">
        <v>1000</v>
      </c>
      <c r="D27" s="64">
        <v>0</v>
      </c>
      <c r="E27" s="64">
        <v>0</v>
      </c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</row>
    <row r="28" spans="1:42" s="6" customFormat="1" ht="15.75" x14ac:dyDescent="0.25">
      <c r="A28" s="79" t="s">
        <v>16</v>
      </c>
      <c r="B28" s="57">
        <v>1000</v>
      </c>
      <c r="C28" s="57">
        <v>1000</v>
      </c>
      <c r="D28" s="58">
        <v>0</v>
      </c>
      <c r="E28" s="58">
        <v>0</v>
      </c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</row>
    <row r="29" spans="1:42" s="6" customFormat="1" ht="31.5" x14ac:dyDescent="0.25">
      <c r="A29" s="60" t="s">
        <v>201</v>
      </c>
      <c r="B29" s="57">
        <v>267342</v>
      </c>
      <c r="C29" s="57">
        <v>267342</v>
      </c>
      <c r="D29" s="57">
        <v>90289.16</v>
      </c>
      <c r="E29" s="58">
        <v>33.770000000000003</v>
      </c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</row>
    <row r="30" spans="1:42" s="6" customFormat="1" ht="15.75" x14ac:dyDescent="0.25">
      <c r="A30" s="79" t="s">
        <v>16</v>
      </c>
      <c r="B30" s="57">
        <v>267342</v>
      </c>
      <c r="C30" s="57">
        <v>267342</v>
      </c>
      <c r="D30" s="57">
        <v>90289.16</v>
      </c>
      <c r="E30" s="58">
        <v>33.770000000000003</v>
      </c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</row>
    <row r="31" spans="1:42" s="6" customFormat="1" ht="15" x14ac:dyDescent="0.2">
      <c r="A31" s="81" t="s">
        <v>14</v>
      </c>
      <c r="B31" s="63"/>
      <c r="C31" s="63"/>
      <c r="D31" s="62">
        <v>90289.16</v>
      </c>
      <c r="E31" s="63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</row>
    <row r="32" spans="1:42" s="6" customFormat="1" ht="31.5" x14ac:dyDescent="0.25">
      <c r="A32" s="60" t="s">
        <v>202</v>
      </c>
      <c r="B32" s="57">
        <v>623797</v>
      </c>
      <c r="C32" s="57">
        <v>623797</v>
      </c>
      <c r="D32" s="57">
        <v>58523.68</v>
      </c>
      <c r="E32" s="58">
        <v>9.3800000000000008</v>
      </c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</row>
    <row r="33" spans="1:42" s="6" customFormat="1" ht="15.75" x14ac:dyDescent="0.25">
      <c r="A33" s="79" t="s">
        <v>57</v>
      </c>
      <c r="B33" s="57">
        <v>7500</v>
      </c>
      <c r="C33" s="57">
        <v>7500</v>
      </c>
      <c r="D33" s="58">
        <v>125</v>
      </c>
      <c r="E33" s="58">
        <v>1.67</v>
      </c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</row>
    <row r="34" spans="1:42" s="6" customFormat="1" ht="15" x14ac:dyDescent="0.2">
      <c r="A34" s="81" t="s">
        <v>37</v>
      </c>
      <c r="B34" s="63"/>
      <c r="C34" s="63"/>
      <c r="D34" s="64">
        <v>125</v>
      </c>
      <c r="E34" s="63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</row>
    <row r="35" spans="1:42" s="6" customFormat="1" ht="15.75" x14ac:dyDescent="0.25">
      <c r="A35" s="79" t="s">
        <v>21</v>
      </c>
      <c r="B35" s="57">
        <v>40000</v>
      </c>
      <c r="C35" s="57">
        <v>40000</v>
      </c>
      <c r="D35" s="58">
        <v>0</v>
      </c>
      <c r="E35" s="58">
        <v>0</v>
      </c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</row>
    <row r="36" spans="1:42" s="6" customFormat="1" ht="15.75" x14ac:dyDescent="0.25">
      <c r="A36" s="79" t="s">
        <v>16</v>
      </c>
      <c r="B36" s="57">
        <v>576297</v>
      </c>
      <c r="C36" s="57">
        <v>576297</v>
      </c>
      <c r="D36" s="57">
        <v>58398.68</v>
      </c>
      <c r="E36" s="58">
        <v>10.130000000000001</v>
      </c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</row>
    <row r="37" spans="1:42" s="7" customFormat="1" ht="15" x14ac:dyDescent="0.2">
      <c r="A37" s="81" t="s">
        <v>14</v>
      </c>
      <c r="B37" s="63"/>
      <c r="C37" s="63"/>
      <c r="D37" s="62">
        <v>58398.68</v>
      </c>
      <c r="E37" s="63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</row>
    <row r="38" spans="1:42" s="6" customFormat="1" ht="24" customHeight="1" x14ac:dyDescent="0.25">
      <c r="A38" s="52" t="s">
        <v>111</v>
      </c>
      <c r="B38" s="54">
        <v>0</v>
      </c>
      <c r="C38" s="54">
        <v>0</v>
      </c>
      <c r="D38" s="53">
        <v>6518.56</v>
      </c>
      <c r="E38" s="54">
        <v>0</v>
      </c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</row>
    <row r="39" spans="1:42" s="6" customFormat="1" ht="15" x14ac:dyDescent="0.2">
      <c r="A39" s="61" t="s">
        <v>93</v>
      </c>
      <c r="B39" s="64">
        <v>0</v>
      </c>
      <c r="C39" s="64">
        <v>0</v>
      </c>
      <c r="D39" s="62">
        <v>6518.56</v>
      </c>
      <c r="E39" s="64">
        <v>0</v>
      </c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</row>
    <row r="40" spans="1:42" s="6" customFormat="1" ht="15.75" x14ac:dyDescent="0.25">
      <c r="A40" s="79" t="s">
        <v>64</v>
      </c>
      <c r="B40" s="58">
        <v>0</v>
      </c>
      <c r="C40" s="58">
        <v>0</v>
      </c>
      <c r="D40" s="57">
        <v>5932.31</v>
      </c>
      <c r="E40" s="58">
        <v>0</v>
      </c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</row>
    <row r="41" spans="1:42" s="6" customFormat="1" ht="15" x14ac:dyDescent="0.2">
      <c r="A41" s="81" t="s">
        <v>62</v>
      </c>
      <c r="B41" s="63"/>
      <c r="C41" s="63"/>
      <c r="D41" s="62">
        <v>4284</v>
      </c>
      <c r="E41" s="63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</row>
    <row r="42" spans="1:42" s="6" customFormat="1" ht="15" x14ac:dyDescent="0.2">
      <c r="A42" s="81" t="s">
        <v>60</v>
      </c>
      <c r="B42" s="63"/>
      <c r="C42" s="63"/>
      <c r="D42" s="64">
        <v>941.44</v>
      </c>
      <c r="E42" s="63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</row>
    <row r="43" spans="1:42" s="6" customFormat="1" ht="15" x14ac:dyDescent="0.2">
      <c r="A43" s="81" t="s">
        <v>58</v>
      </c>
      <c r="B43" s="63"/>
      <c r="C43" s="63"/>
      <c r="D43" s="64">
        <v>706.87</v>
      </c>
      <c r="E43" s="63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</row>
    <row r="44" spans="1:42" s="6" customFormat="1" ht="15.75" x14ac:dyDescent="0.25">
      <c r="A44" s="79" t="s">
        <v>57</v>
      </c>
      <c r="B44" s="58">
        <v>0</v>
      </c>
      <c r="C44" s="58">
        <v>0</v>
      </c>
      <c r="D44" s="58">
        <v>586.25</v>
      </c>
      <c r="E44" s="58">
        <v>0</v>
      </c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</row>
    <row r="45" spans="1:42" s="6" customFormat="1" ht="15" x14ac:dyDescent="0.2">
      <c r="A45" s="81" t="s">
        <v>54</v>
      </c>
      <c r="B45" s="63"/>
      <c r="C45" s="63"/>
      <c r="D45" s="64">
        <v>586.25</v>
      </c>
      <c r="E45" s="63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</row>
    <row r="46" spans="1:42" s="6" customFormat="1" ht="33.75" customHeight="1" x14ac:dyDescent="0.25">
      <c r="A46" s="78" t="s">
        <v>110</v>
      </c>
      <c r="B46" s="57">
        <v>154950</v>
      </c>
      <c r="C46" s="57">
        <v>154950</v>
      </c>
      <c r="D46" s="57">
        <v>60659.08</v>
      </c>
      <c r="E46" s="58">
        <v>39.15</v>
      </c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</row>
    <row r="47" spans="1:42" s="6" customFormat="1" ht="24" customHeight="1" x14ac:dyDescent="0.25">
      <c r="A47" s="52" t="s">
        <v>109</v>
      </c>
      <c r="B47" s="53">
        <v>13120</v>
      </c>
      <c r="C47" s="53">
        <v>13120</v>
      </c>
      <c r="D47" s="54">
        <v>709.9</v>
      </c>
      <c r="E47" s="54">
        <v>5.41</v>
      </c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</row>
    <row r="48" spans="1:42" s="6" customFormat="1" ht="15" x14ac:dyDescent="0.2">
      <c r="A48" s="61" t="s">
        <v>88</v>
      </c>
      <c r="B48" s="62">
        <v>13120</v>
      </c>
      <c r="C48" s="62">
        <v>13120</v>
      </c>
      <c r="D48" s="64">
        <v>709.9</v>
      </c>
      <c r="E48" s="64">
        <v>5.41</v>
      </c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</row>
    <row r="49" spans="1:42" s="6" customFormat="1" ht="15.75" x14ac:dyDescent="0.25">
      <c r="A49" s="79" t="s">
        <v>57</v>
      </c>
      <c r="B49" s="58">
        <v>200</v>
      </c>
      <c r="C49" s="58">
        <v>200</v>
      </c>
      <c r="D49" s="58">
        <v>709.9</v>
      </c>
      <c r="E49" s="58">
        <v>354.95</v>
      </c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</row>
    <row r="50" spans="1:42" s="7" customFormat="1" ht="18.75" customHeight="1" x14ac:dyDescent="0.2">
      <c r="A50" s="81" t="s">
        <v>49</v>
      </c>
      <c r="B50" s="63"/>
      <c r="C50" s="63"/>
      <c r="D50" s="64">
        <v>244.9</v>
      </c>
      <c r="E50" s="63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</row>
    <row r="51" spans="1:42" s="6" customFormat="1" ht="15" x14ac:dyDescent="0.2">
      <c r="A51" s="81" t="s">
        <v>32</v>
      </c>
      <c r="B51" s="63"/>
      <c r="C51" s="63"/>
      <c r="D51" s="64">
        <v>465</v>
      </c>
      <c r="E51" s="63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</row>
    <row r="52" spans="1:42" s="6" customFormat="1" ht="31.5" x14ac:dyDescent="0.25">
      <c r="A52" s="79" t="s">
        <v>28</v>
      </c>
      <c r="B52" s="57">
        <v>9000</v>
      </c>
      <c r="C52" s="57">
        <v>9000</v>
      </c>
      <c r="D52" s="58">
        <v>0</v>
      </c>
      <c r="E52" s="58">
        <v>0</v>
      </c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</row>
    <row r="53" spans="1:42" s="6" customFormat="1" ht="15.75" x14ac:dyDescent="0.25">
      <c r="A53" s="79" t="s">
        <v>21</v>
      </c>
      <c r="B53" s="57">
        <v>3920</v>
      </c>
      <c r="C53" s="57">
        <v>3920</v>
      </c>
      <c r="D53" s="58">
        <v>0</v>
      </c>
      <c r="E53" s="58">
        <v>0</v>
      </c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</row>
    <row r="54" spans="1:42" s="6" customFormat="1" ht="30.75" customHeight="1" x14ac:dyDescent="0.25">
      <c r="A54" s="52" t="s">
        <v>108</v>
      </c>
      <c r="B54" s="53">
        <v>41100</v>
      </c>
      <c r="C54" s="53">
        <v>41100</v>
      </c>
      <c r="D54" s="53">
        <v>21458.22</v>
      </c>
      <c r="E54" s="54">
        <v>52.21</v>
      </c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</row>
    <row r="55" spans="1:42" s="6" customFormat="1" ht="15" x14ac:dyDescent="0.2">
      <c r="A55" s="61" t="s">
        <v>90</v>
      </c>
      <c r="B55" s="64">
        <v>100</v>
      </c>
      <c r="C55" s="64">
        <v>100</v>
      </c>
      <c r="D55" s="64">
        <v>0</v>
      </c>
      <c r="E55" s="64">
        <v>0</v>
      </c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</row>
    <row r="56" spans="1:42" s="6" customFormat="1" ht="15.75" x14ac:dyDescent="0.25">
      <c r="A56" s="79" t="s">
        <v>57</v>
      </c>
      <c r="B56" s="58">
        <v>100</v>
      </c>
      <c r="C56" s="58">
        <v>100</v>
      </c>
      <c r="D56" s="58">
        <v>0</v>
      </c>
      <c r="E56" s="58">
        <v>0</v>
      </c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</row>
    <row r="57" spans="1:42" s="6" customFormat="1" ht="15" x14ac:dyDescent="0.2">
      <c r="A57" s="61" t="s">
        <v>88</v>
      </c>
      <c r="B57" s="62">
        <v>41000</v>
      </c>
      <c r="C57" s="62">
        <v>41000</v>
      </c>
      <c r="D57" s="62">
        <v>21458.22</v>
      </c>
      <c r="E57" s="64">
        <v>52.34</v>
      </c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</row>
    <row r="58" spans="1:42" s="6" customFormat="1" ht="15.75" x14ac:dyDescent="0.25">
      <c r="A58" s="79" t="s">
        <v>57</v>
      </c>
      <c r="B58" s="57">
        <v>41000</v>
      </c>
      <c r="C58" s="57">
        <v>41000</v>
      </c>
      <c r="D58" s="57">
        <v>21458.22</v>
      </c>
      <c r="E58" s="58">
        <v>52.34</v>
      </c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</row>
    <row r="59" spans="1:42" s="7" customFormat="1" ht="15" x14ac:dyDescent="0.2">
      <c r="A59" s="81" t="s">
        <v>49</v>
      </c>
      <c r="B59" s="63"/>
      <c r="C59" s="63"/>
      <c r="D59" s="62">
        <v>21458.22</v>
      </c>
      <c r="E59" s="63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</row>
    <row r="60" spans="1:42" s="6" customFormat="1" ht="24.75" customHeight="1" x14ac:dyDescent="0.25">
      <c r="A60" s="52" t="s">
        <v>107</v>
      </c>
      <c r="B60" s="53">
        <v>98850</v>
      </c>
      <c r="C60" s="53">
        <v>98850</v>
      </c>
      <c r="D60" s="53">
        <v>36790.959999999999</v>
      </c>
      <c r="E60" s="54">
        <v>37.22</v>
      </c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</row>
    <row r="61" spans="1:42" s="6" customFormat="1" ht="15" x14ac:dyDescent="0.2">
      <c r="A61" s="61" t="s">
        <v>93</v>
      </c>
      <c r="B61" s="62">
        <v>18050</v>
      </c>
      <c r="C61" s="62">
        <v>18050</v>
      </c>
      <c r="D61" s="62">
        <v>4320</v>
      </c>
      <c r="E61" s="64">
        <v>23.93</v>
      </c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</row>
    <row r="62" spans="1:42" s="6" customFormat="1" ht="15.75" x14ac:dyDescent="0.25">
      <c r="A62" s="79" t="s">
        <v>64</v>
      </c>
      <c r="B62" s="57">
        <v>9250</v>
      </c>
      <c r="C62" s="57">
        <v>9250</v>
      </c>
      <c r="D62" s="58">
        <v>0</v>
      </c>
      <c r="E62" s="58">
        <v>0</v>
      </c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</row>
    <row r="63" spans="1:42" s="6" customFormat="1" ht="15.75" x14ac:dyDescent="0.25">
      <c r="A63" s="79" t="s">
        <v>57</v>
      </c>
      <c r="B63" s="57">
        <v>8800</v>
      </c>
      <c r="C63" s="57">
        <v>8800</v>
      </c>
      <c r="D63" s="57">
        <v>4320</v>
      </c>
      <c r="E63" s="58">
        <v>49.09</v>
      </c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</row>
    <row r="64" spans="1:42" s="6" customFormat="1" ht="15" x14ac:dyDescent="0.2">
      <c r="A64" s="81" t="s">
        <v>49</v>
      </c>
      <c r="B64" s="63"/>
      <c r="C64" s="63"/>
      <c r="D64" s="62">
        <v>4288.8</v>
      </c>
      <c r="E64" s="63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</row>
    <row r="65" spans="1:42" s="6" customFormat="1" ht="15" x14ac:dyDescent="0.2">
      <c r="A65" s="81" t="s">
        <v>48</v>
      </c>
      <c r="B65" s="63"/>
      <c r="C65" s="63"/>
      <c r="D65" s="64">
        <v>31.2</v>
      </c>
      <c r="E65" s="63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</row>
    <row r="66" spans="1:42" s="7" customFormat="1" ht="15" x14ac:dyDescent="0.2">
      <c r="A66" s="61" t="s">
        <v>90</v>
      </c>
      <c r="B66" s="62">
        <v>27300</v>
      </c>
      <c r="C66" s="62">
        <v>27300</v>
      </c>
      <c r="D66" s="62">
        <v>5264.92</v>
      </c>
      <c r="E66" s="64">
        <v>19.29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</row>
    <row r="67" spans="1:42" s="6" customFormat="1" ht="15.75" x14ac:dyDescent="0.25">
      <c r="A67" s="79" t="s">
        <v>64</v>
      </c>
      <c r="B67" s="57">
        <v>9250</v>
      </c>
      <c r="C67" s="57">
        <v>9250</v>
      </c>
      <c r="D67" s="58">
        <v>977.2</v>
      </c>
      <c r="E67" s="58">
        <v>10.56</v>
      </c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</row>
    <row r="68" spans="1:42" s="6" customFormat="1" ht="15" x14ac:dyDescent="0.2">
      <c r="A68" s="81" t="s">
        <v>62</v>
      </c>
      <c r="B68" s="63"/>
      <c r="C68" s="63"/>
      <c r="D68" s="64">
        <v>838.8</v>
      </c>
      <c r="E68" s="63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</row>
    <row r="69" spans="1:42" s="6" customFormat="1" ht="15" x14ac:dyDescent="0.2">
      <c r="A69" s="81" t="s">
        <v>58</v>
      </c>
      <c r="B69" s="63"/>
      <c r="C69" s="63"/>
      <c r="D69" s="64">
        <v>138.4</v>
      </c>
      <c r="E69" s="63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</row>
    <row r="70" spans="1:42" s="6" customFormat="1" ht="15.75" x14ac:dyDescent="0.25">
      <c r="A70" s="79" t="s">
        <v>57</v>
      </c>
      <c r="B70" s="57">
        <v>18050</v>
      </c>
      <c r="C70" s="57">
        <v>18050</v>
      </c>
      <c r="D70" s="57">
        <v>4287.72</v>
      </c>
      <c r="E70" s="58">
        <v>23.75</v>
      </c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</row>
    <row r="71" spans="1:42" s="6" customFormat="1" ht="15" x14ac:dyDescent="0.2">
      <c r="A71" s="81" t="s">
        <v>49</v>
      </c>
      <c r="B71" s="63"/>
      <c r="C71" s="63"/>
      <c r="D71" s="62">
        <v>4287.72</v>
      </c>
      <c r="E71" s="63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</row>
    <row r="72" spans="1:42" s="6" customFormat="1" ht="15" x14ac:dyDescent="0.2">
      <c r="A72" s="61" t="s">
        <v>88</v>
      </c>
      <c r="B72" s="62">
        <v>53500</v>
      </c>
      <c r="C72" s="62">
        <v>53500</v>
      </c>
      <c r="D72" s="62">
        <v>27206.04</v>
      </c>
      <c r="E72" s="64">
        <v>50.85</v>
      </c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</row>
    <row r="73" spans="1:42" s="6" customFormat="1" ht="15.75" x14ac:dyDescent="0.25">
      <c r="A73" s="79" t="s">
        <v>64</v>
      </c>
      <c r="B73" s="57">
        <v>51000</v>
      </c>
      <c r="C73" s="57">
        <v>51000</v>
      </c>
      <c r="D73" s="57">
        <v>25997.49</v>
      </c>
      <c r="E73" s="58">
        <v>50.98</v>
      </c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</row>
    <row r="74" spans="1:42" s="6" customFormat="1" ht="15" x14ac:dyDescent="0.2">
      <c r="A74" s="81" t="s">
        <v>62</v>
      </c>
      <c r="B74" s="63"/>
      <c r="C74" s="63"/>
      <c r="D74" s="62">
        <v>23186.25</v>
      </c>
      <c r="E74" s="63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</row>
    <row r="75" spans="1:42" s="6" customFormat="1" ht="15" x14ac:dyDescent="0.2">
      <c r="A75" s="81" t="s">
        <v>60</v>
      </c>
      <c r="B75" s="63"/>
      <c r="C75" s="63"/>
      <c r="D75" s="64">
        <v>500</v>
      </c>
      <c r="E75" s="63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</row>
    <row r="76" spans="1:42" s="6" customFormat="1" ht="15" x14ac:dyDescent="0.2">
      <c r="A76" s="81" t="s">
        <v>58</v>
      </c>
      <c r="B76" s="63"/>
      <c r="C76" s="63"/>
      <c r="D76" s="62">
        <v>2311.2399999999998</v>
      </c>
      <c r="E76" s="63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</row>
    <row r="77" spans="1:42" s="6" customFormat="1" ht="15.75" x14ac:dyDescent="0.25">
      <c r="A77" s="79" t="s">
        <v>57</v>
      </c>
      <c r="B77" s="57">
        <v>2500</v>
      </c>
      <c r="C77" s="57">
        <v>2500</v>
      </c>
      <c r="D77" s="57">
        <v>1208.55</v>
      </c>
      <c r="E77" s="58">
        <v>48.34</v>
      </c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</row>
    <row r="78" spans="1:42" s="6" customFormat="1" ht="15" x14ac:dyDescent="0.2">
      <c r="A78" s="81" t="s">
        <v>54</v>
      </c>
      <c r="B78" s="63"/>
      <c r="C78" s="63"/>
      <c r="D78" s="62">
        <v>1208.55</v>
      </c>
      <c r="E78" s="63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</row>
    <row r="79" spans="1:42" s="6" customFormat="1" ht="24.75" customHeight="1" x14ac:dyDescent="0.25">
      <c r="A79" s="52" t="s">
        <v>106</v>
      </c>
      <c r="B79" s="53">
        <v>1400</v>
      </c>
      <c r="C79" s="53">
        <v>1400</v>
      </c>
      <c r="D79" s="53">
        <v>1400</v>
      </c>
      <c r="E79" s="54">
        <v>100</v>
      </c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</row>
    <row r="80" spans="1:42" s="6" customFormat="1" ht="15" x14ac:dyDescent="0.2">
      <c r="A80" s="61" t="s">
        <v>93</v>
      </c>
      <c r="B80" s="62">
        <v>1400</v>
      </c>
      <c r="C80" s="62">
        <v>1400</v>
      </c>
      <c r="D80" s="62">
        <v>1400</v>
      </c>
      <c r="E80" s="64">
        <v>100</v>
      </c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</row>
    <row r="81" spans="1:42" s="6" customFormat="1" ht="15.75" x14ac:dyDescent="0.25">
      <c r="A81" s="79" t="s">
        <v>57</v>
      </c>
      <c r="B81" s="58">
        <v>745</v>
      </c>
      <c r="C81" s="58">
        <v>745</v>
      </c>
      <c r="D81" s="57">
        <v>1400</v>
      </c>
      <c r="E81" s="58">
        <v>187.92</v>
      </c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</row>
    <row r="82" spans="1:42" s="6" customFormat="1" ht="15" x14ac:dyDescent="0.2">
      <c r="A82" s="81" t="s">
        <v>49</v>
      </c>
      <c r="B82" s="63"/>
      <c r="C82" s="63"/>
      <c r="D82" s="64">
        <v>375.23</v>
      </c>
      <c r="E82" s="63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</row>
    <row r="83" spans="1:42" s="6" customFormat="1" ht="15" x14ac:dyDescent="0.2">
      <c r="A83" s="81" t="s">
        <v>47</v>
      </c>
      <c r="B83" s="63"/>
      <c r="C83" s="63"/>
      <c r="D83" s="64">
        <v>399.77</v>
      </c>
      <c r="E83" s="63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</row>
    <row r="84" spans="1:42" s="6" customFormat="1" ht="15" x14ac:dyDescent="0.2">
      <c r="A84" s="81" t="s">
        <v>37</v>
      </c>
      <c r="B84" s="63"/>
      <c r="C84" s="63"/>
      <c r="D84" s="64">
        <v>625</v>
      </c>
      <c r="E84" s="63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</row>
    <row r="85" spans="1:42" s="6" customFormat="1" ht="15.75" x14ac:dyDescent="0.25">
      <c r="A85" s="79" t="s">
        <v>21</v>
      </c>
      <c r="B85" s="58">
        <v>655</v>
      </c>
      <c r="C85" s="58">
        <v>655</v>
      </c>
      <c r="D85" s="58">
        <v>0</v>
      </c>
      <c r="E85" s="58">
        <v>0</v>
      </c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</row>
    <row r="86" spans="1:42" s="6" customFormat="1" ht="26.25" customHeight="1" x14ac:dyDescent="0.25">
      <c r="A86" s="52" t="s">
        <v>105</v>
      </c>
      <c r="B86" s="54">
        <v>380</v>
      </c>
      <c r="C86" s="54">
        <v>380</v>
      </c>
      <c r="D86" s="54">
        <v>300</v>
      </c>
      <c r="E86" s="54">
        <v>78.95</v>
      </c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</row>
    <row r="87" spans="1:42" s="6" customFormat="1" ht="15" x14ac:dyDescent="0.2">
      <c r="A87" s="61" t="s">
        <v>88</v>
      </c>
      <c r="B87" s="64">
        <v>380</v>
      </c>
      <c r="C87" s="64">
        <v>380</v>
      </c>
      <c r="D87" s="64">
        <v>300</v>
      </c>
      <c r="E87" s="64">
        <v>78.95</v>
      </c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</row>
    <row r="88" spans="1:42" s="6" customFormat="1" ht="15.75" x14ac:dyDescent="0.25">
      <c r="A88" s="79" t="s">
        <v>27</v>
      </c>
      <c r="B88" s="58">
        <v>380</v>
      </c>
      <c r="C88" s="58">
        <v>380</v>
      </c>
      <c r="D88" s="58">
        <v>300</v>
      </c>
      <c r="E88" s="58">
        <v>78.95</v>
      </c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</row>
    <row r="89" spans="1:42" s="6" customFormat="1" ht="15" x14ac:dyDescent="0.2">
      <c r="A89" s="81" t="s">
        <v>25</v>
      </c>
      <c r="B89" s="63"/>
      <c r="C89" s="63"/>
      <c r="D89" s="64">
        <v>300</v>
      </c>
      <c r="E89" s="63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</row>
    <row r="90" spans="1:42" s="6" customFormat="1" ht="26.25" customHeight="1" x14ac:dyDescent="0.25">
      <c r="A90" s="52" t="s">
        <v>104</v>
      </c>
      <c r="B90" s="54">
        <v>100</v>
      </c>
      <c r="C90" s="54">
        <v>100</v>
      </c>
      <c r="D90" s="54">
        <v>0</v>
      </c>
      <c r="E90" s="54">
        <v>0</v>
      </c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</row>
    <row r="91" spans="1:42" s="6" customFormat="1" ht="15" x14ac:dyDescent="0.2">
      <c r="A91" s="61" t="s">
        <v>88</v>
      </c>
      <c r="B91" s="64">
        <v>100</v>
      </c>
      <c r="C91" s="64">
        <v>100</v>
      </c>
      <c r="D91" s="64">
        <v>0</v>
      </c>
      <c r="E91" s="64">
        <v>0</v>
      </c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</row>
    <row r="92" spans="1:42" s="6" customFormat="1" ht="15.75" x14ac:dyDescent="0.25">
      <c r="A92" s="79" t="s">
        <v>57</v>
      </c>
      <c r="B92" s="58">
        <v>100</v>
      </c>
      <c r="C92" s="58">
        <v>100</v>
      </c>
      <c r="D92" s="58">
        <v>0</v>
      </c>
      <c r="E92" s="58">
        <v>0</v>
      </c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</row>
    <row r="93" spans="1:42" s="7" customFormat="1" ht="26.25" customHeight="1" x14ac:dyDescent="0.25">
      <c r="A93" s="78" t="s">
        <v>103</v>
      </c>
      <c r="B93" s="57">
        <v>1242378</v>
      </c>
      <c r="C93" s="57">
        <v>1242378</v>
      </c>
      <c r="D93" s="57">
        <v>658691.01</v>
      </c>
      <c r="E93" s="58">
        <v>53.02</v>
      </c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</row>
    <row r="94" spans="1:42" s="6" customFormat="1" ht="25.5" customHeight="1" x14ac:dyDescent="0.25">
      <c r="A94" s="52" t="s">
        <v>102</v>
      </c>
      <c r="B94" s="53">
        <v>1240878</v>
      </c>
      <c r="C94" s="53">
        <v>1240878</v>
      </c>
      <c r="D94" s="53">
        <v>657836.01</v>
      </c>
      <c r="E94" s="54">
        <v>53.01</v>
      </c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</row>
    <row r="95" spans="1:42" s="6" customFormat="1" ht="15" x14ac:dyDescent="0.2">
      <c r="A95" s="61" t="s">
        <v>92</v>
      </c>
      <c r="B95" s="62">
        <v>1400</v>
      </c>
      <c r="C95" s="62">
        <v>1400</v>
      </c>
      <c r="D95" s="64">
        <v>446.18</v>
      </c>
      <c r="E95" s="64">
        <v>31.87</v>
      </c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</row>
    <row r="96" spans="1:42" s="6" customFormat="1" ht="15.75" x14ac:dyDescent="0.25">
      <c r="A96" s="79" t="s">
        <v>57</v>
      </c>
      <c r="B96" s="57">
        <v>1400</v>
      </c>
      <c r="C96" s="57">
        <v>1400</v>
      </c>
      <c r="D96" s="58">
        <v>446.18</v>
      </c>
      <c r="E96" s="58">
        <v>31.87</v>
      </c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</row>
    <row r="97" spans="1:42" s="6" customFormat="1" ht="15" x14ac:dyDescent="0.2">
      <c r="A97" s="81" t="s">
        <v>50</v>
      </c>
      <c r="B97" s="63"/>
      <c r="C97" s="63"/>
      <c r="D97" s="64">
        <v>38.700000000000003</v>
      </c>
      <c r="E97" s="63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</row>
    <row r="98" spans="1:42" s="6" customFormat="1" ht="15" x14ac:dyDescent="0.2">
      <c r="A98" s="81" t="s">
        <v>32</v>
      </c>
      <c r="B98" s="63"/>
      <c r="C98" s="63"/>
      <c r="D98" s="64">
        <v>407.48</v>
      </c>
      <c r="E98" s="63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</row>
    <row r="99" spans="1:42" s="6" customFormat="1" ht="15" x14ac:dyDescent="0.2">
      <c r="A99" s="61" t="s">
        <v>90</v>
      </c>
      <c r="B99" s="64">
        <v>100</v>
      </c>
      <c r="C99" s="64">
        <v>100</v>
      </c>
      <c r="D99" s="64">
        <v>0</v>
      </c>
      <c r="E99" s="64">
        <v>0</v>
      </c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</row>
    <row r="100" spans="1:42" s="6" customFormat="1" ht="15.75" x14ac:dyDescent="0.25">
      <c r="A100" s="79" t="s">
        <v>57</v>
      </c>
      <c r="B100" s="58">
        <v>100</v>
      </c>
      <c r="C100" s="58">
        <v>100</v>
      </c>
      <c r="D100" s="58">
        <v>0</v>
      </c>
      <c r="E100" s="58">
        <v>0</v>
      </c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</row>
    <row r="101" spans="1:42" s="6" customFormat="1" ht="15" x14ac:dyDescent="0.2">
      <c r="A101" s="61" t="s">
        <v>89</v>
      </c>
      <c r="B101" s="62">
        <v>83878</v>
      </c>
      <c r="C101" s="62">
        <v>83878</v>
      </c>
      <c r="D101" s="62">
        <v>40035.589999999997</v>
      </c>
      <c r="E101" s="64">
        <v>47.73</v>
      </c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</row>
    <row r="102" spans="1:42" s="7" customFormat="1" ht="15.75" x14ac:dyDescent="0.25">
      <c r="A102" s="79" t="s">
        <v>57</v>
      </c>
      <c r="B102" s="57">
        <v>83078</v>
      </c>
      <c r="C102" s="57">
        <v>83078</v>
      </c>
      <c r="D102" s="57">
        <v>39845.089999999997</v>
      </c>
      <c r="E102" s="58">
        <v>47.96</v>
      </c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</row>
    <row r="103" spans="1:42" s="6" customFormat="1" ht="15" x14ac:dyDescent="0.2">
      <c r="A103" s="81" t="s">
        <v>55</v>
      </c>
      <c r="B103" s="63"/>
      <c r="C103" s="63"/>
      <c r="D103" s="62">
        <v>2207.89</v>
      </c>
      <c r="E103" s="63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</row>
    <row r="104" spans="1:42" s="6" customFormat="1" ht="15" x14ac:dyDescent="0.2">
      <c r="A104" s="81" t="s">
        <v>53</v>
      </c>
      <c r="B104" s="63"/>
      <c r="C104" s="63"/>
      <c r="D104" s="62">
        <v>1629.25</v>
      </c>
      <c r="E104" s="63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</row>
    <row r="105" spans="1:42" s="6" customFormat="1" ht="15" x14ac:dyDescent="0.2">
      <c r="A105" s="81" t="s">
        <v>52</v>
      </c>
      <c r="B105" s="63"/>
      <c r="C105" s="63"/>
      <c r="D105" s="64">
        <v>46</v>
      </c>
      <c r="E105" s="63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</row>
    <row r="106" spans="1:42" s="6" customFormat="1" ht="15" x14ac:dyDescent="0.2">
      <c r="A106" s="81" t="s">
        <v>50</v>
      </c>
      <c r="B106" s="63"/>
      <c r="C106" s="63"/>
      <c r="D106" s="62">
        <v>7764.2</v>
      </c>
      <c r="E106" s="63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</row>
    <row r="107" spans="1:42" s="7" customFormat="1" ht="15" x14ac:dyDescent="0.2">
      <c r="A107" s="81" t="s">
        <v>49</v>
      </c>
      <c r="B107" s="63"/>
      <c r="C107" s="63"/>
      <c r="D107" s="64">
        <v>721.05</v>
      </c>
      <c r="E107" s="63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</row>
    <row r="108" spans="1:42" s="6" customFormat="1" ht="15" x14ac:dyDescent="0.2">
      <c r="A108" s="81" t="s">
        <v>48</v>
      </c>
      <c r="B108" s="63"/>
      <c r="C108" s="63"/>
      <c r="D108" s="62">
        <v>14125.99</v>
      </c>
      <c r="E108" s="63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</row>
    <row r="109" spans="1:42" s="6" customFormat="1" ht="15" x14ac:dyDescent="0.2">
      <c r="A109" s="81" t="s">
        <v>47</v>
      </c>
      <c r="B109" s="63"/>
      <c r="C109" s="63"/>
      <c r="D109" s="62">
        <v>1119.18</v>
      </c>
      <c r="E109" s="63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</row>
    <row r="110" spans="1:42" s="6" customFormat="1" ht="15" x14ac:dyDescent="0.2">
      <c r="A110" s="81" t="s">
        <v>46</v>
      </c>
      <c r="B110" s="63"/>
      <c r="C110" s="63"/>
      <c r="D110" s="64">
        <v>59.49</v>
      </c>
      <c r="E110" s="63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</row>
    <row r="111" spans="1:42" s="7" customFormat="1" ht="15" x14ac:dyDescent="0.2">
      <c r="A111" s="81" t="s">
        <v>44</v>
      </c>
      <c r="B111" s="63"/>
      <c r="C111" s="63"/>
      <c r="D111" s="64">
        <v>972.64</v>
      </c>
      <c r="E111" s="63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</row>
    <row r="112" spans="1:42" s="6" customFormat="1" ht="15" x14ac:dyDescent="0.2">
      <c r="A112" s="81" t="s">
        <v>43</v>
      </c>
      <c r="B112" s="63"/>
      <c r="C112" s="63"/>
      <c r="D112" s="62">
        <v>2989.46</v>
      </c>
      <c r="E112" s="63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</row>
    <row r="113" spans="1:42" s="6" customFormat="1" ht="15" x14ac:dyDescent="0.2">
      <c r="A113" s="81" t="s">
        <v>42</v>
      </c>
      <c r="B113" s="63"/>
      <c r="C113" s="63"/>
      <c r="D113" s="62">
        <v>2414.27</v>
      </c>
      <c r="E113" s="63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</row>
    <row r="114" spans="1:42" s="6" customFormat="1" ht="15" x14ac:dyDescent="0.2">
      <c r="A114" s="81" t="s">
        <v>41</v>
      </c>
      <c r="B114" s="63"/>
      <c r="C114" s="63"/>
      <c r="D114" s="64">
        <v>727.5</v>
      </c>
      <c r="E114" s="63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</row>
    <row r="115" spans="1:42" s="6" customFormat="1" ht="15" x14ac:dyDescent="0.2">
      <c r="A115" s="81" t="s">
        <v>40</v>
      </c>
      <c r="B115" s="63"/>
      <c r="C115" s="63"/>
      <c r="D115" s="64">
        <v>533.29</v>
      </c>
      <c r="E115" s="63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</row>
    <row r="116" spans="1:42" s="6" customFormat="1" ht="15" x14ac:dyDescent="0.2">
      <c r="A116" s="81" t="s">
        <v>39</v>
      </c>
      <c r="B116" s="63"/>
      <c r="C116" s="63"/>
      <c r="D116" s="62">
        <v>1147.75</v>
      </c>
      <c r="E116" s="63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</row>
    <row r="117" spans="1:42" s="6" customFormat="1" ht="15" x14ac:dyDescent="0.2">
      <c r="A117" s="81" t="s">
        <v>38</v>
      </c>
      <c r="B117" s="63"/>
      <c r="C117" s="63"/>
      <c r="D117" s="64">
        <v>379.46</v>
      </c>
      <c r="E117" s="63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</row>
    <row r="118" spans="1:42" s="6" customFormat="1" ht="15" x14ac:dyDescent="0.2">
      <c r="A118" s="81" t="s">
        <v>37</v>
      </c>
      <c r="B118" s="63"/>
      <c r="C118" s="63"/>
      <c r="D118" s="62">
        <v>2289.12</v>
      </c>
      <c r="E118" s="63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</row>
    <row r="119" spans="1:42" s="6" customFormat="1" ht="15" x14ac:dyDescent="0.2">
      <c r="A119" s="81" t="s">
        <v>35</v>
      </c>
      <c r="B119" s="63"/>
      <c r="C119" s="63"/>
      <c r="D119" s="64">
        <v>179.32</v>
      </c>
      <c r="E119" s="63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</row>
    <row r="120" spans="1:42" s="6" customFormat="1" ht="15" x14ac:dyDescent="0.2">
      <c r="A120" s="81" t="s">
        <v>34</v>
      </c>
      <c r="B120" s="63"/>
      <c r="C120" s="63"/>
      <c r="D120" s="64">
        <v>165</v>
      </c>
      <c r="E120" s="63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</row>
    <row r="121" spans="1:42" s="6" customFormat="1" ht="15" x14ac:dyDescent="0.2">
      <c r="A121" s="81" t="s">
        <v>33</v>
      </c>
      <c r="B121" s="63"/>
      <c r="C121" s="63"/>
      <c r="D121" s="64">
        <v>123.45</v>
      </c>
      <c r="E121" s="63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</row>
    <row r="122" spans="1:42" s="6" customFormat="1" ht="15" x14ac:dyDescent="0.2">
      <c r="A122" s="81" t="s">
        <v>32</v>
      </c>
      <c r="B122" s="63"/>
      <c r="C122" s="63"/>
      <c r="D122" s="64">
        <v>250.78</v>
      </c>
      <c r="E122" s="63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</row>
    <row r="123" spans="1:42" s="6" customFormat="1" ht="15.75" x14ac:dyDescent="0.25">
      <c r="A123" s="79" t="s">
        <v>31</v>
      </c>
      <c r="B123" s="58">
        <v>800</v>
      </c>
      <c r="C123" s="58">
        <v>800</v>
      </c>
      <c r="D123" s="58">
        <v>190.5</v>
      </c>
      <c r="E123" s="58">
        <v>23.81</v>
      </c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</row>
    <row r="124" spans="1:42" s="6" customFormat="1" ht="15" x14ac:dyDescent="0.2">
      <c r="A124" s="81" t="s">
        <v>29</v>
      </c>
      <c r="B124" s="63"/>
      <c r="C124" s="63"/>
      <c r="D124" s="64">
        <v>190.5</v>
      </c>
      <c r="E124" s="63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</row>
    <row r="125" spans="1:42" s="6" customFormat="1" ht="15" x14ac:dyDescent="0.2">
      <c r="A125" s="61" t="s">
        <v>88</v>
      </c>
      <c r="B125" s="62">
        <v>1154000</v>
      </c>
      <c r="C125" s="62">
        <v>1154000</v>
      </c>
      <c r="D125" s="62">
        <v>617354.23999999999</v>
      </c>
      <c r="E125" s="64">
        <v>53.5</v>
      </c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</row>
    <row r="126" spans="1:42" s="6" customFormat="1" ht="15.75" x14ac:dyDescent="0.25">
      <c r="A126" s="79" t="s">
        <v>64</v>
      </c>
      <c r="B126" s="57">
        <v>1090500</v>
      </c>
      <c r="C126" s="57">
        <v>1090500</v>
      </c>
      <c r="D126" s="57">
        <v>584442.42000000004</v>
      </c>
      <c r="E126" s="58">
        <v>53.59</v>
      </c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</row>
    <row r="127" spans="1:42" s="6" customFormat="1" ht="15" x14ac:dyDescent="0.2">
      <c r="A127" s="81" t="s">
        <v>62</v>
      </c>
      <c r="B127" s="63"/>
      <c r="C127" s="63"/>
      <c r="D127" s="62">
        <v>487092.4</v>
      </c>
      <c r="E127" s="63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</row>
    <row r="128" spans="1:42" s="6" customFormat="1" ht="15" x14ac:dyDescent="0.2">
      <c r="A128" s="81" t="s">
        <v>60</v>
      </c>
      <c r="B128" s="63"/>
      <c r="C128" s="63"/>
      <c r="D128" s="62">
        <v>16979.7</v>
      </c>
      <c r="E128" s="63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</row>
    <row r="129" spans="1:42" s="6" customFormat="1" ht="15" x14ac:dyDescent="0.2">
      <c r="A129" s="81" t="s">
        <v>58</v>
      </c>
      <c r="B129" s="63"/>
      <c r="C129" s="63"/>
      <c r="D129" s="62">
        <v>80370.320000000007</v>
      </c>
      <c r="E129" s="63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</row>
    <row r="130" spans="1:42" s="6" customFormat="1" ht="15.75" x14ac:dyDescent="0.25">
      <c r="A130" s="79" t="s">
        <v>57</v>
      </c>
      <c r="B130" s="57">
        <v>63500</v>
      </c>
      <c r="C130" s="57">
        <v>63500</v>
      </c>
      <c r="D130" s="57">
        <v>32911.82</v>
      </c>
      <c r="E130" s="58">
        <v>51.83</v>
      </c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</row>
    <row r="131" spans="1:42" s="6" customFormat="1" ht="15" x14ac:dyDescent="0.2">
      <c r="A131" s="81" t="s">
        <v>54</v>
      </c>
      <c r="B131" s="63"/>
      <c r="C131" s="63"/>
      <c r="D131" s="62">
        <v>31861.82</v>
      </c>
      <c r="E131" s="63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</row>
    <row r="132" spans="1:42" s="6" customFormat="1" ht="15" x14ac:dyDescent="0.2">
      <c r="A132" s="81" t="s">
        <v>33</v>
      </c>
      <c r="B132" s="63"/>
      <c r="C132" s="63"/>
      <c r="D132" s="62">
        <v>1050</v>
      </c>
      <c r="E132" s="63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</row>
    <row r="133" spans="1:42" s="6" customFormat="1" ht="15" x14ac:dyDescent="0.2">
      <c r="A133" s="61" t="s">
        <v>87</v>
      </c>
      <c r="B133" s="62">
        <v>1500</v>
      </c>
      <c r="C133" s="62">
        <v>1500</v>
      </c>
      <c r="D133" s="64">
        <v>0</v>
      </c>
      <c r="E133" s="64">
        <v>0</v>
      </c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</row>
    <row r="134" spans="1:42" s="6" customFormat="1" ht="15.75" x14ac:dyDescent="0.25">
      <c r="A134" s="79" t="s">
        <v>57</v>
      </c>
      <c r="B134" s="57">
        <v>1500</v>
      </c>
      <c r="C134" s="57">
        <v>1500</v>
      </c>
      <c r="D134" s="58">
        <v>0</v>
      </c>
      <c r="E134" s="58">
        <v>0</v>
      </c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</row>
    <row r="135" spans="1:42" s="6" customFormat="1" ht="33" customHeight="1" x14ac:dyDescent="0.25">
      <c r="A135" s="52" t="s">
        <v>101</v>
      </c>
      <c r="B135" s="53">
        <v>1500</v>
      </c>
      <c r="C135" s="53">
        <v>1500</v>
      </c>
      <c r="D135" s="54">
        <v>855</v>
      </c>
      <c r="E135" s="54">
        <v>57</v>
      </c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</row>
    <row r="136" spans="1:42" s="6" customFormat="1" ht="15" x14ac:dyDescent="0.2">
      <c r="A136" s="61" t="s">
        <v>89</v>
      </c>
      <c r="B136" s="62">
        <v>1500</v>
      </c>
      <c r="C136" s="62">
        <v>1500</v>
      </c>
      <c r="D136" s="64">
        <v>855</v>
      </c>
      <c r="E136" s="64">
        <v>57</v>
      </c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</row>
    <row r="137" spans="1:42" s="6" customFormat="1" ht="15.75" x14ac:dyDescent="0.25">
      <c r="A137" s="79" t="s">
        <v>24</v>
      </c>
      <c r="B137" s="58">
        <v>0</v>
      </c>
      <c r="C137" s="58">
        <v>0</v>
      </c>
      <c r="D137" s="58">
        <v>855</v>
      </c>
      <c r="E137" s="58">
        <v>0</v>
      </c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</row>
    <row r="138" spans="1:42" s="6" customFormat="1" ht="15" x14ac:dyDescent="0.2">
      <c r="A138" s="81" t="s">
        <v>22</v>
      </c>
      <c r="B138" s="63"/>
      <c r="C138" s="63"/>
      <c r="D138" s="64">
        <v>855</v>
      </c>
      <c r="E138" s="63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</row>
    <row r="139" spans="1:42" s="6" customFormat="1" ht="15.75" x14ac:dyDescent="0.25">
      <c r="A139" s="79" t="s">
        <v>21</v>
      </c>
      <c r="B139" s="57">
        <v>1000</v>
      </c>
      <c r="C139" s="57">
        <v>1000</v>
      </c>
      <c r="D139" s="58">
        <v>0</v>
      </c>
      <c r="E139" s="58">
        <v>0</v>
      </c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</row>
    <row r="140" spans="1:42" s="6" customFormat="1" ht="15.75" x14ac:dyDescent="0.25">
      <c r="A140" s="79" t="s">
        <v>16</v>
      </c>
      <c r="B140" s="58">
        <v>500</v>
      </c>
      <c r="C140" s="58">
        <v>500</v>
      </c>
      <c r="D140" s="58">
        <v>0</v>
      </c>
      <c r="E140" s="58">
        <v>0</v>
      </c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</row>
    <row r="141" spans="1:42" s="6" customFormat="1" ht="15.75" x14ac:dyDescent="0.25">
      <c r="A141" s="80" t="s">
        <v>36</v>
      </c>
      <c r="B141" s="78"/>
      <c r="C141" s="78"/>
      <c r="D141" s="58">
        <v>718.55</v>
      </c>
      <c r="E141" s="78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</row>
    <row r="142" spans="1:42" s="6" customFormat="1" ht="15" x14ac:dyDescent="0.2">
      <c r="A142" s="81" t="s">
        <v>35</v>
      </c>
      <c r="B142" s="63"/>
      <c r="C142" s="63"/>
      <c r="D142" s="64">
        <v>179.32</v>
      </c>
      <c r="E142" s="63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</row>
    <row r="143" spans="1:42" s="6" customFormat="1" ht="15" x14ac:dyDescent="0.2">
      <c r="A143" s="81" t="s">
        <v>34</v>
      </c>
      <c r="B143" s="63"/>
      <c r="C143" s="63"/>
      <c r="D143" s="64">
        <v>165</v>
      </c>
      <c r="E143" s="63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</row>
    <row r="144" spans="1:42" s="6" customFormat="1" ht="15" x14ac:dyDescent="0.2">
      <c r="A144" s="81" t="s">
        <v>33</v>
      </c>
      <c r="B144" s="63"/>
      <c r="C144" s="63"/>
      <c r="D144" s="64">
        <v>123.45</v>
      </c>
      <c r="E144" s="63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</row>
    <row r="145" spans="1:42" s="6" customFormat="1" ht="15" x14ac:dyDescent="0.2">
      <c r="A145" s="81" t="s">
        <v>32</v>
      </c>
      <c r="B145" s="63"/>
      <c r="C145" s="63"/>
      <c r="D145" s="64">
        <v>250.78</v>
      </c>
      <c r="E145" s="63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</row>
    <row r="146" spans="1:42" s="6" customFormat="1" ht="15.75" x14ac:dyDescent="0.25">
      <c r="A146" s="79" t="s">
        <v>31</v>
      </c>
      <c r="B146" s="58">
        <v>800</v>
      </c>
      <c r="C146" s="58">
        <v>800</v>
      </c>
      <c r="D146" s="58">
        <v>190.5</v>
      </c>
      <c r="E146" s="58">
        <v>23.81</v>
      </c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</row>
    <row r="147" spans="1:42" s="6" customFormat="1" ht="15.75" x14ac:dyDescent="0.25">
      <c r="A147" s="80" t="s">
        <v>30</v>
      </c>
      <c r="B147" s="78"/>
      <c r="C147" s="78"/>
      <c r="D147" s="58">
        <v>190.5</v>
      </c>
      <c r="E147" s="78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</row>
    <row r="148" spans="1:42" s="6" customFormat="1" ht="15" x14ac:dyDescent="0.2">
      <c r="A148" s="81" t="s">
        <v>29</v>
      </c>
      <c r="B148" s="63"/>
      <c r="C148" s="63"/>
      <c r="D148" s="64">
        <v>190.5</v>
      </c>
      <c r="E148" s="63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  <c r="AP148" s="49"/>
    </row>
    <row r="149" spans="1:42" s="6" customFormat="1" ht="15" x14ac:dyDescent="0.2">
      <c r="A149" s="61" t="s">
        <v>88</v>
      </c>
      <c r="B149" s="62">
        <v>1154000</v>
      </c>
      <c r="C149" s="62">
        <v>1154000</v>
      </c>
      <c r="D149" s="62">
        <v>617354.23999999999</v>
      </c>
      <c r="E149" s="64">
        <v>53.5</v>
      </c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</row>
    <row r="150" spans="1:42" s="6" customFormat="1" ht="15.75" x14ac:dyDescent="0.25">
      <c r="A150" s="79" t="s">
        <v>64</v>
      </c>
      <c r="B150" s="57">
        <v>1090500</v>
      </c>
      <c r="C150" s="57">
        <v>1090500</v>
      </c>
      <c r="D150" s="57">
        <v>584442.42000000004</v>
      </c>
      <c r="E150" s="58">
        <v>53.59</v>
      </c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</row>
    <row r="151" spans="1:42" s="6" customFormat="1" ht="15.75" x14ac:dyDescent="0.25">
      <c r="A151" s="80" t="s">
        <v>63</v>
      </c>
      <c r="B151" s="78"/>
      <c r="C151" s="78"/>
      <c r="D151" s="57">
        <v>487092.4</v>
      </c>
      <c r="E151" s="78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</row>
    <row r="152" spans="1:42" s="6" customFormat="1" ht="15" x14ac:dyDescent="0.2">
      <c r="A152" s="81" t="s">
        <v>62</v>
      </c>
      <c r="B152" s="63"/>
      <c r="C152" s="63"/>
      <c r="D152" s="62">
        <v>487092.4</v>
      </c>
      <c r="E152" s="63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</row>
    <row r="153" spans="1:42" s="6" customFormat="1" ht="15.75" x14ac:dyDescent="0.25">
      <c r="A153" s="80" t="s">
        <v>61</v>
      </c>
      <c r="B153" s="78"/>
      <c r="C153" s="78"/>
      <c r="D153" s="57">
        <v>16979.7</v>
      </c>
      <c r="E153" s="78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</row>
    <row r="154" spans="1:42" s="6" customFormat="1" ht="15" x14ac:dyDescent="0.2">
      <c r="A154" s="81" t="s">
        <v>60</v>
      </c>
      <c r="B154" s="63"/>
      <c r="C154" s="63"/>
      <c r="D154" s="62">
        <v>16979.7</v>
      </c>
      <c r="E154" s="63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</row>
    <row r="155" spans="1:42" s="6" customFormat="1" ht="15.75" x14ac:dyDescent="0.25">
      <c r="A155" s="80" t="s">
        <v>59</v>
      </c>
      <c r="B155" s="78"/>
      <c r="C155" s="78"/>
      <c r="D155" s="57">
        <v>80370.320000000007</v>
      </c>
      <c r="E155" s="78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</row>
    <row r="156" spans="1:42" s="6" customFormat="1" ht="15" x14ac:dyDescent="0.2">
      <c r="A156" s="81" t="s">
        <v>58</v>
      </c>
      <c r="B156" s="63"/>
      <c r="C156" s="63"/>
      <c r="D156" s="62">
        <v>80370.320000000007</v>
      </c>
      <c r="E156" s="63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</row>
    <row r="157" spans="1:42" s="6" customFormat="1" ht="15.75" x14ac:dyDescent="0.25">
      <c r="A157" s="79" t="s">
        <v>57</v>
      </c>
      <c r="B157" s="57">
        <v>63500</v>
      </c>
      <c r="C157" s="57">
        <v>63500</v>
      </c>
      <c r="D157" s="57">
        <v>32911.82</v>
      </c>
      <c r="E157" s="58">
        <v>51.83</v>
      </c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</row>
    <row r="158" spans="1:42" s="6" customFormat="1" ht="15.75" x14ac:dyDescent="0.25">
      <c r="A158" s="80" t="s">
        <v>56</v>
      </c>
      <c r="B158" s="78"/>
      <c r="C158" s="78"/>
      <c r="D158" s="57">
        <v>31861.82</v>
      </c>
      <c r="E158" s="78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</row>
    <row r="159" spans="1:42" s="6" customFormat="1" ht="15" x14ac:dyDescent="0.2">
      <c r="A159" s="81" t="s">
        <v>54</v>
      </c>
      <c r="B159" s="63"/>
      <c r="C159" s="63"/>
      <c r="D159" s="62">
        <v>31861.82</v>
      </c>
      <c r="E159" s="63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</row>
    <row r="160" spans="1:42" s="6" customFormat="1" ht="15.75" x14ac:dyDescent="0.25">
      <c r="A160" s="80" t="s">
        <v>36</v>
      </c>
      <c r="B160" s="78"/>
      <c r="C160" s="78"/>
      <c r="D160" s="57">
        <v>1050</v>
      </c>
      <c r="E160" s="78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</row>
    <row r="161" spans="1:42" s="6" customFormat="1" ht="15" x14ac:dyDescent="0.2">
      <c r="A161" s="81" t="s">
        <v>33</v>
      </c>
      <c r="B161" s="63"/>
      <c r="C161" s="63"/>
      <c r="D161" s="62">
        <v>1050</v>
      </c>
      <c r="E161" s="63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</row>
    <row r="162" spans="1:42" s="6" customFormat="1" ht="15" x14ac:dyDescent="0.2">
      <c r="A162" s="61" t="s">
        <v>87</v>
      </c>
      <c r="B162" s="62">
        <v>1500</v>
      </c>
      <c r="C162" s="62">
        <v>1500</v>
      </c>
      <c r="D162" s="64">
        <v>0</v>
      </c>
      <c r="E162" s="64">
        <v>0</v>
      </c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</row>
    <row r="163" spans="1:42" s="6" customFormat="1" ht="15.75" x14ac:dyDescent="0.25">
      <c r="A163" s="79" t="s">
        <v>57</v>
      </c>
      <c r="B163" s="57">
        <v>1500</v>
      </c>
      <c r="C163" s="57">
        <v>1500</v>
      </c>
      <c r="D163" s="58">
        <v>0</v>
      </c>
      <c r="E163" s="58">
        <v>0</v>
      </c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9"/>
    </row>
    <row r="164" spans="1:42" s="7" customFormat="1" ht="27" customHeight="1" x14ac:dyDescent="0.25">
      <c r="A164" s="52" t="s">
        <v>101</v>
      </c>
      <c r="B164" s="53">
        <v>1500</v>
      </c>
      <c r="C164" s="53">
        <v>1500</v>
      </c>
      <c r="D164" s="54">
        <v>855</v>
      </c>
      <c r="E164" s="54">
        <v>57</v>
      </c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</row>
    <row r="165" spans="1:42" s="6" customFormat="1" ht="15" x14ac:dyDescent="0.2">
      <c r="A165" s="61" t="s">
        <v>89</v>
      </c>
      <c r="B165" s="62">
        <v>1500</v>
      </c>
      <c r="C165" s="62">
        <v>1500</v>
      </c>
      <c r="D165" s="64">
        <v>855</v>
      </c>
      <c r="E165" s="64">
        <v>57</v>
      </c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</row>
    <row r="166" spans="1:42" s="6" customFormat="1" ht="15.75" x14ac:dyDescent="0.25">
      <c r="A166" s="79" t="s">
        <v>24</v>
      </c>
      <c r="B166" s="58">
        <v>0</v>
      </c>
      <c r="C166" s="58">
        <v>0</v>
      </c>
      <c r="D166" s="58">
        <v>855</v>
      </c>
      <c r="E166" s="58">
        <v>0</v>
      </c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</row>
    <row r="167" spans="1:42" s="6" customFormat="1" ht="15.75" x14ac:dyDescent="0.25">
      <c r="A167" s="80" t="s">
        <v>23</v>
      </c>
      <c r="B167" s="78"/>
      <c r="C167" s="78"/>
      <c r="D167" s="58">
        <v>855</v>
      </c>
      <c r="E167" s="78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</row>
    <row r="168" spans="1:42" s="6" customFormat="1" ht="15" x14ac:dyDescent="0.2">
      <c r="A168" s="81" t="s">
        <v>22</v>
      </c>
      <c r="B168" s="63"/>
      <c r="C168" s="63"/>
      <c r="D168" s="64">
        <v>855</v>
      </c>
      <c r="E168" s="63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</row>
    <row r="169" spans="1:42" s="6" customFormat="1" ht="15.75" x14ac:dyDescent="0.25">
      <c r="A169" s="79" t="s">
        <v>21</v>
      </c>
      <c r="B169" s="57">
        <v>1000</v>
      </c>
      <c r="C169" s="57">
        <v>1000</v>
      </c>
      <c r="D169" s="58">
        <v>0</v>
      </c>
      <c r="E169" s="58">
        <v>0</v>
      </c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</row>
    <row r="170" spans="1:42" s="6" customFormat="1" ht="15.75" x14ac:dyDescent="0.25">
      <c r="A170" s="79" t="s">
        <v>16</v>
      </c>
      <c r="B170" s="58">
        <v>500</v>
      </c>
      <c r="C170" s="58">
        <v>500</v>
      </c>
      <c r="D170" s="58">
        <v>0</v>
      </c>
      <c r="E170" s="58">
        <v>0</v>
      </c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</row>
    <row r="171" spans="1:42" x14ac:dyDescent="0.15"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</row>
    <row r="172" spans="1:42" ht="15" x14ac:dyDescent="0.2">
      <c r="A172" s="163" t="s">
        <v>192</v>
      </c>
      <c r="B172" s="163"/>
      <c r="C172" s="163"/>
      <c r="D172" s="163"/>
      <c r="E172" s="163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</row>
    <row r="173" spans="1:42" ht="22.5" customHeight="1" x14ac:dyDescent="0.15"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</row>
    <row r="174" spans="1:42" ht="15" x14ac:dyDescent="0.2">
      <c r="A174" s="125" t="s">
        <v>195</v>
      </c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</row>
    <row r="176" spans="1:42" ht="15" x14ac:dyDescent="0.2">
      <c r="D176" s="163" t="s">
        <v>193</v>
      </c>
      <c r="E176" s="163"/>
    </row>
    <row r="177" spans="1:5" ht="15" x14ac:dyDescent="0.2">
      <c r="D177" s="164" t="s">
        <v>194</v>
      </c>
      <c r="E177" s="164"/>
    </row>
    <row r="178" spans="1:5" ht="15" x14ac:dyDescent="0.2">
      <c r="A178" s="125" t="s">
        <v>196</v>
      </c>
    </row>
    <row r="179" spans="1:5" ht="15" x14ac:dyDescent="0.2">
      <c r="A179" s="125" t="s">
        <v>197</v>
      </c>
    </row>
    <row r="180" spans="1:5" ht="15" x14ac:dyDescent="0.2">
      <c r="A180" s="125" t="s">
        <v>205</v>
      </c>
    </row>
  </sheetData>
  <mergeCells count="5">
    <mergeCell ref="A1:E1"/>
    <mergeCell ref="A3:E3"/>
    <mergeCell ref="A172:E172"/>
    <mergeCell ref="D176:E176"/>
    <mergeCell ref="D177:E177"/>
  </mergeCells>
  <pageMargins left="0.75" right="0.75" top="1" bottom="1" header="0.5" footer="0.5"/>
  <pageSetup paperSize="9" scale="35" orientation="portrait" verticalDpi="0" r:id="rId1"/>
  <rowBreaks count="1" manualBreakCount="1">
    <brk id="9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3</vt:i4>
      </vt:variant>
    </vt:vector>
  </HeadingPairs>
  <TitlesOfParts>
    <vt:vector size="10" baseType="lpstr">
      <vt:lpstr>Sažetak</vt:lpstr>
      <vt:lpstr>Tablica 1. P i R</vt:lpstr>
      <vt:lpstr>Tablica 2. P i R</vt:lpstr>
      <vt:lpstr>Tablica 3.-R</vt:lpstr>
      <vt:lpstr>Tablica 4 - Rač.finan.</vt:lpstr>
      <vt:lpstr>Tablica 5. - Rač.fin</vt:lpstr>
      <vt:lpstr>Tablica 6-Posebni </vt:lpstr>
      <vt:lpstr>Sažetak!Podrucje_ispisa</vt:lpstr>
      <vt:lpstr>'Tablica 1. P i R'!Podrucje_ispisa</vt:lpstr>
      <vt:lpstr>'Tablica 6-Posebni 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KONSOLIDIRANOG PRORAČUNA</dc:title>
  <dc:creator>Korisnik</dc:creator>
  <cp:lastModifiedBy>Korisnik</cp:lastModifiedBy>
  <cp:lastPrinted>2026-07-15T09:03:19Z</cp:lastPrinted>
  <dcterms:created xsi:type="dcterms:W3CDTF">2026-07-13T12:36:04Z</dcterms:created>
  <dcterms:modified xsi:type="dcterms:W3CDTF">2026-07-15T12:47:06Z</dcterms:modified>
</cp:coreProperties>
</file>