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ijeljeni diskovi\Računovodstvo\Prijedlog I. Izmjena i dopuna financijskog plana za 2026. godinu\"/>
    </mc:Choice>
  </mc:AlternateContent>
  <xr:revisionPtr revIDLastSave="0" documentId="13_ncr:1_{0BDE48FA-36DE-4AC8-9A14-241CF412C959}" xr6:coauthVersionLast="37" xr6:coauthVersionMax="37" xr10:uidLastSave="{00000000-0000-0000-0000-000000000000}"/>
  <bookViews>
    <workbookView xWindow="0" yWindow="0" windowWidth="26460" windowHeight="6285" firstSheet="2" activeTab="6" xr2:uid="{00000000-000D-0000-FFFF-FFFF00000000}"/>
  </bookViews>
  <sheets>
    <sheet name="Sažetak 1." sheetId="10" r:id="rId1"/>
    <sheet name="A1.P i R ekonomska klasif." sheetId="2" r:id="rId2"/>
    <sheet name="A2.P i R prema izvorima finan." sheetId="3" r:id="rId3"/>
    <sheet name="A3.R prema funkcijskoj klasif." sheetId="4" r:id="rId4"/>
    <sheet name="B1.Račun fin.prema ekonom.klasi" sheetId="6" r:id="rId5"/>
    <sheet name="B2.Račun fin.prema izvorima fin" sheetId="7" r:id="rId6"/>
    <sheet name="Posebni dio" sheetId="5" r:id="rId7"/>
  </sheets>
  <definedNames>
    <definedName name="_xlnm.Print_Area" localSheetId="1">'A1.P i R ekonomska klasif.'!$A$1:$G$35</definedName>
    <definedName name="_xlnm.Print_Area" localSheetId="2">'A2.P i R prema izvorima finan.'!$A$1:$D$30</definedName>
    <definedName name="_xlnm.Print_Area" localSheetId="3">'A3.R prema funkcijskoj klasif.'!$A$1:$F$11</definedName>
    <definedName name="_xlnm.Print_Area" localSheetId="6">'Posebni dio'!$A$1:$E$134</definedName>
  </definedNames>
  <calcPr calcId="179021"/>
</workbook>
</file>

<file path=xl/calcChain.xml><?xml version="1.0" encoding="utf-8"?>
<calcChain xmlns="http://schemas.openxmlformats.org/spreadsheetml/2006/main">
  <c r="E11" i="5" l="1"/>
  <c r="E12" i="5"/>
  <c r="E13" i="5"/>
  <c r="E14" i="5"/>
  <c r="E15" i="5"/>
  <c r="E16" i="5"/>
  <c r="E10" i="5"/>
  <c r="H36" i="10"/>
  <c r="H29" i="10"/>
  <c r="C15" i="5"/>
  <c r="D15" i="5"/>
  <c r="D10" i="5"/>
  <c r="D14" i="5"/>
  <c r="D13" i="5"/>
  <c r="D12" i="5"/>
  <c r="D11" i="5"/>
  <c r="C16" i="5"/>
  <c r="C14" i="5"/>
  <c r="C13" i="5"/>
  <c r="C12" i="5"/>
  <c r="C11" i="5"/>
  <c r="C10" i="5"/>
  <c r="B16" i="5"/>
  <c r="B15" i="5"/>
  <c r="B14" i="5"/>
  <c r="B13" i="5"/>
  <c r="B12" i="5"/>
  <c r="B11" i="5"/>
  <c r="B10" i="5"/>
  <c r="H20" i="10"/>
  <c r="G36" i="10"/>
  <c r="F14" i="10" l="1"/>
  <c r="G14" i="10"/>
  <c r="G20" i="10" s="1"/>
  <c r="H14" i="10"/>
  <c r="I15" i="10"/>
  <c r="F17" i="10"/>
  <c r="I17" i="10" s="1"/>
  <c r="G17" i="10"/>
  <c r="H17" i="10"/>
  <c r="I18" i="10"/>
  <c r="I19" i="10"/>
  <c r="F28" i="10"/>
  <c r="G28" i="10"/>
  <c r="H28" i="10"/>
  <c r="I28" i="10"/>
  <c r="I29" i="10"/>
  <c r="I36" i="10"/>
  <c r="I37" i="10" s="1"/>
  <c r="F46" i="10"/>
  <c r="G43" i="10" s="1"/>
  <c r="G46" i="10" s="1"/>
  <c r="H46" i="10"/>
  <c r="I43" i="10" s="1"/>
  <c r="I46" i="10" s="1"/>
  <c r="F20" i="10" l="1"/>
  <c r="F29" i="10" s="1"/>
  <c r="F36" i="10" s="1"/>
  <c r="I14" i="10"/>
  <c r="H37" i="10"/>
  <c r="G29" i="10"/>
  <c r="G37" i="10" s="1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5" i="3"/>
  <c r="F37" i="10" l="1"/>
</calcChain>
</file>

<file path=xl/sharedStrings.xml><?xml version="1.0" encoding="utf-8"?>
<sst xmlns="http://schemas.openxmlformats.org/spreadsheetml/2006/main" count="279" uniqueCount="127">
  <si>
    <t>Oznaka</t>
  </si>
  <si>
    <t>Povećanje / smanjenje 2</t>
  </si>
  <si>
    <t>Indeks % 4 (3/1)</t>
  </si>
  <si>
    <t>A. RAČUN PRIHODA I RASHODA</t>
  </si>
  <si>
    <t>6 Prihodi poslovanja</t>
  </si>
  <si>
    <t>3 Rashodi poslovanja</t>
  </si>
  <si>
    <t>4 Rashodi za nabavu nefinancijske imovine</t>
  </si>
  <si>
    <t>SVEUKUPNO RASHODI</t>
  </si>
  <si>
    <t>45 Rashodi za dodatna ulaganja na nefinancijskoj imovini</t>
  </si>
  <si>
    <t>42 Rashodi za nabavu proizvedene dugotrajne imovine</t>
  </si>
  <si>
    <t>38 Ostali rashodi</t>
  </si>
  <si>
    <t>37 Naknade građanima i kućanstvima na temelju osiguranja i druge naknade</t>
  </si>
  <si>
    <t>34 Financijski rashodi</t>
  </si>
  <si>
    <t>32 Materijalni rashodi</t>
  </si>
  <si>
    <t>31 Rashodi za zaposlene</t>
  </si>
  <si>
    <t>SVEUKUPNO PRIHODI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</si>
  <si>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</si>
  <si>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</si>
  <si>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</si>
  <si>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</si>
  <si>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</si>
  <si>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I. OPĆI DIO</t>
  </si>
  <si>
    <t>Članak 1.</t>
  </si>
  <si>
    <t>A) SAŽETAK RAČUNA PRIHODA I RASHODA</t>
  </si>
  <si>
    <t>Razred i naziv</t>
  </si>
  <si>
    <t xml:space="preserve">Povećanje/smanjenje </t>
  </si>
  <si>
    <t>Indeks % (4/2)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</si>
  <si>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</si>
  <si>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</si>
  <si>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</si>
  <si>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</si>
  <si>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Izvor: 61 Donacije</t>
  </si>
  <si>
    <t>Izvor: 6 DONACIJE</t>
  </si>
  <si>
    <t>Izvor: 52 Ostale pomoći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</si>
  <si>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</si>
  <si>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</si>
  <si>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</si>
  <si>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</si>
  <si>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</si>
  <si>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</si>
  <si>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</si>
  <si>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</si>
  <si>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098 Usluge obrazovanja koje nisu drugdje svrstane</t>
  </si>
  <si>
    <t>095 Obrazovanje koje se ne može definirati po stupnju</t>
  </si>
  <si>
    <t>091 Predškolsko i osnovno obrazovanje</t>
  </si>
  <si>
    <t>Funk. klas: 09 Obrazovanje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</si>
  <si>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</si>
  <si>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</si>
  <si>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</si>
  <si>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</si>
  <si>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</si>
  <si>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</si>
  <si>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</si>
  <si>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</si>
  <si>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</si>
  <si>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</si>
  <si>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K114029 OŠ Tužno, PŠ Črešnjevo - NPOO</t>
  </si>
  <si>
    <t>Program: 1140 PROGRAMI EUROPSKIH POSLOVA</t>
  </si>
  <si>
    <t>Razdjel: 015 UPRAVNI ODJEL ZA PROSVJETU, KULTURU I SPORT</t>
  </si>
  <si>
    <t>SVEUKUPNO</t>
  </si>
  <si>
    <t>Indeks % 4=3/1</t>
  </si>
  <si>
    <t>Povećanje/ smanjenje 2</t>
  </si>
  <si>
    <t>Naziv</t>
  </si>
  <si>
    <t>PRIJENOS VIŠKA / MANJKA IZ PRETHODNE(IH) GODINE</t>
  </si>
  <si>
    <t>VIŠAK / MANJAK IZ PRETHODNE(IH) GODINE KOJI ĆE SE RASPOREDITI / POKRITI</t>
  </si>
  <si>
    <t>VIŠAK / MANJAK TEKUĆE GODINE</t>
  </si>
  <si>
    <t>PRIJENOS VIŠKA / MANJKA U SLJEDEĆE RAZDOBLJE</t>
  </si>
  <si>
    <t>Članak 2.</t>
  </si>
  <si>
    <t xml:space="preserve">A 3. RASHODI PREMA FUNKCIJSKOJ KLASIFIKACIJI </t>
  </si>
  <si>
    <t>A 1. PRIHODI I RASHODI PREMA EKONOMSKOJ KLASIFIKACIJI</t>
  </si>
  <si>
    <t xml:space="preserve">A 2. PRIHODI I RASHODI PREMA IZVORIMA FINANCIRANJA </t>
  </si>
  <si>
    <t xml:space="preserve">B. RAČUN FINANCIRANJA </t>
  </si>
  <si>
    <t>B1. RAČUN FINANCIRANJA PREMA EKONOMSKOJ KLASIFIKACIJI</t>
  </si>
  <si>
    <t>EUR</t>
  </si>
  <si>
    <t>Razred/ skupina</t>
  </si>
  <si>
    <t>Povećanje/smanjenje</t>
  </si>
  <si>
    <t>Primici od financijske imovine i zaduživanja</t>
  </si>
  <si>
    <t>Primici od zaduživanja</t>
  </si>
  <si>
    <t>…</t>
  </si>
  <si>
    <t>Izdaci za financijsku imovinu i otplate zajmova</t>
  </si>
  <si>
    <t>Izdaci za otplatu glavnice primljenih kredita i zajmova</t>
  </si>
  <si>
    <t>B2. RAČUN FINANCIRANJA PREMA IZVORIMA FINANCIRANJA</t>
  </si>
  <si>
    <t>UKUPNO PRIMICI</t>
  </si>
  <si>
    <t>Opći prihodi i primici</t>
  </si>
  <si>
    <t>Namjenski primici od financijske imovine i zaduživanja</t>
  </si>
  <si>
    <t>UKUPNO IZDACI</t>
  </si>
  <si>
    <t>Vlastiti prihodi</t>
  </si>
  <si>
    <t>II. POSEBNI DIO</t>
  </si>
  <si>
    <t>Članak 3.</t>
  </si>
  <si>
    <t>PREDSJEDNICA ŠKOLSKOG ODBORA</t>
  </si>
  <si>
    <t xml:space="preserve">Vesna Kovačić </t>
  </si>
  <si>
    <t xml:space="preserve">Članak 4. </t>
  </si>
  <si>
    <t>Povećanje/smanjenje (2)</t>
  </si>
  <si>
    <t>D) VIŠEGODIŠNJI PLAN URAVNOTEŽENJA</t>
  </si>
  <si>
    <t>VIŠAK / MANJAK + NETO FINANCIRANJE + PRIJENOS VIŠKA / MANJKA IZ PRETHODNE(IH) GODINE - PRIJENOS VIŠKA / MANJKA U SLJEDEĆE RAZDOBLJE</t>
  </si>
  <si>
    <t xml:space="preserve">C) PRENESENI VIŠAK ILI PRENESENI MANJAK </t>
  </si>
  <si>
    <t>B) SAŽETAK RAČUNA FINANCIRANJA</t>
  </si>
  <si>
    <t>RAZLIKA - VIŠAK / MANJAK</t>
  </si>
  <si>
    <t>4 RASHODI ZA NABAVU NEFINANCIJSKE IMOVINE</t>
  </si>
  <si>
    <t>3 RASHODI  POSLOVANJA</t>
  </si>
  <si>
    <t>RASHODI UKUPNO</t>
  </si>
  <si>
    <t>7 PRIHODI OD PRODAJE NEFINANCIJSKE IMOVINE</t>
  </si>
  <si>
    <t>6 PRIHODI POSLOVANJA</t>
  </si>
  <si>
    <t>PRIHODI UKUPNO</t>
  </si>
  <si>
    <t>OSNOVNA ŠKOLATUŽNO</t>
  </si>
  <si>
    <t xml:space="preserve">Posebni dio Izmjena i dopuna Financijskog plana sastoji se od plana rashoda iskazanih po organizacijskoj klasifikaciji, izvorima financiranja i ekonomskoj klasifikaciji </t>
  </si>
  <si>
    <t>raspoređenih u programe, povećavaju se ili smanjuju kako slijedi:</t>
  </si>
  <si>
    <t>2026. godine, donosi:</t>
  </si>
  <si>
    <t>Izmjene i dopune Financijskog plana za 2026. godinu (dalje u tekstu: Izmjene i dopune Financijskog plana) sastoji se od:</t>
  </si>
  <si>
    <t>Plan 2026.</t>
  </si>
  <si>
    <t xml:space="preserve">Novi plan 2026. </t>
  </si>
  <si>
    <t>Plan 2026. 1</t>
  </si>
  <si>
    <t>Novi plan 2026. 3</t>
  </si>
  <si>
    <t>41 Rashodi za nabavu neproizvedene dugotrajne imovine</t>
  </si>
  <si>
    <t>Prihodi i rashodi te primici i izdaci po proračunskim klasifikacijama utvrđuju se u Računu prihoda i rashoda i Računu financiranja za 2026. godinu, povećavaju se ili smanjuju kako slijedi:</t>
  </si>
  <si>
    <t>Plan 2026. (1.)</t>
  </si>
  <si>
    <t>Novi plan 2026. (3.)</t>
  </si>
  <si>
    <t>Novi plan 2026.</t>
  </si>
  <si>
    <t>Izvor: 58 Instrumenti EU nove generacije</t>
  </si>
  <si>
    <t>T114017 Asistenti u nastavi</t>
  </si>
  <si>
    <t>Glava: 01502 OSNOVNOŠKOLSKO OBRAZOVANJE</t>
  </si>
  <si>
    <t xml:space="preserve">Temeljem odredbi članka 46. Zakona o proračunu ("Narodne novine" br. 144/21), članka 68. Statuta Osnovne škole Tužno, Školski odbor na sjednici održanoj 16. listopada </t>
  </si>
  <si>
    <t xml:space="preserve"> I. IZMJENE I DOPUNE FINANCIJSKOG PLANA OSNOVNE ŠKOLE TUŽNO ZA 2026. GODINU </t>
  </si>
  <si>
    <t xml:space="preserve">Tužno, 16. listopada 2026. godine </t>
  </si>
  <si>
    <t>I. Izmjene i dopune Financijskog plana za 2026. godinu donosi Školski odbor Osnovne škole Tužno i objavljuje na službenoj web stranici škole.</t>
  </si>
  <si>
    <t>KLASA: 400-02/25-01/1</t>
  </si>
  <si>
    <t>URBROJ: 2186-138-04-26-9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</si>
</sst>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00"/>
      <name val="MS Sans Serif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Verdana"/>
      <family val="2"/>
      <charset val="238"/>
    </font>
    <font>
      <b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12"/>
      <name val="Arial"/>
      <family val="2"/>
      <charset val="238"/>
    </font>
    <font>
      <sz val="11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7.5"/>
      <color rgb="FF000000"/>
      <name val="MS Sans Serif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sz val="12"/>
      <color rgb="FFFFFFFF"/>
      <name val="Small Fonts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8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2" fillId="34" borderId="11" xfId="0" applyFont="1" applyFill="1" applyBorder="1" applyAlignment="1">
      <alignment horizontal="lef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left" wrapText="1" indent="1"/>
    </xf>
    <xf numFmtId="0" fontId="22" fillId="34" borderId="11" xfId="0" applyFont="1" applyFill="1" applyBorder="1" applyAlignment="1">
      <alignment horizontal="left" wrapText="1" indent="2"/>
    </xf>
    <xf numFmtId="0" fontId="19" fillId="35" borderId="0" xfId="0" applyFont="1" applyFill="1" applyAlignment="1">
      <alignment horizontal="left" indent="1"/>
    </xf>
    <xf numFmtId="4" fontId="22" fillId="35" borderId="11" xfId="0" applyNumberFormat="1" applyFont="1" applyFill="1" applyBorder="1" applyAlignment="1">
      <alignment horizontal="right" wrapText="1" indent="1"/>
    </xf>
    <xf numFmtId="0" fontId="22" fillId="35" borderId="11" xfId="0" applyFont="1" applyFill="1" applyBorder="1" applyAlignment="1">
      <alignment horizontal="left" wrapText="1" indent="1"/>
    </xf>
    <xf numFmtId="0" fontId="22" fillId="35" borderId="11" xfId="0" applyFont="1" applyFill="1" applyBorder="1" applyAlignment="1">
      <alignment horizontal="right" wrapText="1" indent="1"/>
    </xf>
    <xf numFmtId="0" fontId="24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 indent="1"/>
    </xf>
    <xf numFmtId="0" fontId="26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19" fillId="36" borderId="0" xfId="0" applyFont="1" applyFill="1" applyAlignment="1">
      <alignment horizontal="left" indent="1"/>
    </xf>
    <xf numFmtId="0" fontId="18" fillId="36" borderId="0" xfId="0" applyFont="1" applyFill="1" applyAlignment="1">
      <alignment horizontal="left" indent="1"/>
    </xf>
    <xf numFmtId="0" fontId="28" fillId="36" borderId="15" xfId="0" applyFont="1" applyFill="1" applyBorder="1" applyAlignment="1">
      <alignment horizontal="center" vertical="center" wrapText="1"/>
    </xf>
    <xf numFmtId="0" fontId="29" fillId="36" borderId="15" xfId="0" applyFont="1" applyFill="1" applyBorder="1" applyAlignment="1">
      <alignment horizontal="center" vertical="center" wrapText="1"/>
    </xf>
    <xf numFmtId="4" fontId="28" fillId="0" borderId="15" xfId="0" applyNumberFormat="1" applyFont="1" applyBorder="1" applyAlignment="1">
      <alignment horizontal="right"/>
    </xf>
    <xf numFmtId="4" fontId="28" fillId="37" borderId="15" xfId="0" applyNumberFormat="1" applyFont="1" applyFill="1" applyBorder="1" applyAlignment="1">
      <alignment horizontal="right"/>
    </xf>
    <xf numFmtId="4" fontId="31" fillId="34" borderId="11" xfId="0" applyNumberFormat="1" applyFont="1" applyFill="1" applyBorder="1" applyAlignment="1">
      <alignment horizontal="right" wrapText="1" indent="1"/>
    </xf>
    <xf numFmtId="0" fontId="31" fillId="34" borderId="11" xfId="0" applyFont="1" applyFill="1" applyBorder="1" applyAlignment="1">
      <alignment horizontal="left" wrapText="1" indent="1"/>
    </xf>
    <xf numFmtId="0" fontId="31" fillId="34" borderId="11" xfId="0" applyFont="1" applyFill="1" applyBorder="1" applyAlignment="1">
      <alignment horizontal="left" wrapText="1" indent="3"/>
    </xf>
    <xf numFmtId="0" fontId="31" fillId="34" borderId="11" xfId="0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left" wrapText="1" indent="3"/>
    </xf>
    <xf numFmtId="0" fontId="21" fillId="33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8" borderId="0" xfId="0" applyFont="1" applyFill="1" applyAlignment="1">
      <alignment horizontal="left" indent="1"/>
    </xf>
    <xf numFmtId="4" fontId="30" fillId="39" borderId="12" xfId="0" quotePrefix="1" applyNumberFormat="1" applyFont="1" applyFill="1" applyBorder="1" applyAlignment="1">
      <alignment horizontal="right"/>
    </xf>
    <xf numFmtId="4" fontId="28" fillId="37" borderId="12" xfId="0" quotePrefix="1" applyNumberFormat="1" applyFont="1" applyFill="1" applyBorder="1" applyAlignment="1">
      <alignment horizontal="right"/>
    </xf>
    <xf numFmtId="0" fontId="24" fillId="0" borderId="0" xfId="0" applyFont="1" applyAlignment="1"/>
    <xf numFmtId="0" fontId="32" fillId="0" borderId="0" xfId="0" applyFont="1" applyAlignment="1">
      <alignment horizontal="left" inden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vertical="center" wrapText="1"/>
    </xf>
    <xf numFmtId="0" fontId="28" fillId="40" borderId="15" xfId="0" applyFont="1" applyFill="1" applyBorder="1" applyAlignment="1">
      <alignment horizontal="center" vertical="center" wrapText="1"/>
    </xf>
    <xf numFmtId="0" fontId="28" fillId="40" borderId="14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37" borderId="15" xfId="0" applyFont="1" applyFill="1" applyBorder="1" applyAlignment="1">
      <alignment horizontal="left" vertical="center" wrapText="1"/>
    </xf>
    <xf numFmtId="4" fontId="28" fillId="37" borderId="14" xfId="0" applyNumberFormat="1" applyFont="1" applyFill="1" applyBorder="1" applyAlignment="1">
      <alignment horizontal="right"/>
    </xf>
    <xf numFmtId="0" fontId="26" fillId="36" borderId="15" xfId="0" applyFont="1" applyFill="1" applyBorder="1" applyAlignment="1">
      <alignment horizontal="center" vertical="center" wrapText="1"/>
    </xf>
    <xf numFmtId="0" fontId="26" fillId="36" borderId="15" xfId="0" applyFont="1" applyFill="1" applyBorder="1" applyAlignment="1">
      <alignment horizontal="left" vertical="center" wrapText="1"/>
    </xf>
    <xf numFmtId="4" fontId="29" fillId="36" borderId="14" xfId="0" applyNumberFormat="1" applyFont="1" applyFill="1" applyBorder="1" applyAlignment="1">
      <alignment horizontal="right"/>
    </xf>
    <xf numFmtId="4" fontId="29" fillId="36" borderId="15" xfId="0" applyNumberFormat="1" applyFont="1" applyFill="1" applyBorder="1" applyAlignment="1">
      <alignment horizontal="right"/>
    </xf>
    <xf numFmtId="0" fontId="30" fillId="36" borderId="15" xfId="0" applyFont="1" applyFill="1" applyBorder="1" applyAlignment="1">
      <alignment horizontal="center" vertical="center" wrapText="1"/>
    </xf>
    <xf numFmtId="0" fontId="26" fillId="36" borderId="14" xfId="0" applyFont="1" applyFill="1" applyBorder="1" applyAlignment="1">
      <alignment horizontal="left" vertical="center" wrapText="1"/>
    </xf>
    <xf numFmtId="0" fontId="30" fillId="37" borderId="15" xfId="0" applyFont="1" applyFill="1" applyBorder="1" applyAlignment="1">
      <alignment horizontal="left" vertical="center"/>
    </xf>
    <xf numFmtId="0" fontId="30" fillId="37" borderId="15" xfId="0" applyFont="1" applyFill="1" applyBorder="1" applyAlignment="1">
      <alignment vertical="center" wrapText="1"/>
    </xf>
    <xf numFmtId="0" fontId="26" fillId="36" borderId="15" xfId="0" applyFont="1" applyFill="1" applyBorder="1" applyAlignment="1">
      <alignment vertical="center" wrapText="1"/>
    </xf>
    <xf numFmtId="3" fontId="29" fillId="36" borderId="14" xfId="0" applyNumberFormat="1" applyFont="1" applyFill="1" applyBorder="1" applyAlignment="1">
      <alignment horizontal="right"/>
    </xf>
    <xf numFmtId="3" fontId="29" fillId="36" borderId="15" xfId="0" applyNumberFormat="1" applyFont="1" applyFill="1" applyBorder="1" applyAlignment="1">
      <alignment horizontal="right"/>
    </xf>
    <xf numFmtId="0" fontId="30" fillId="36" borderId="15" xfId="0" applyFont="1" applyFill="1" applyBorder="1" applyAlignment="1">
      <alignment horizontal="left" vertical="center" wrapText="1"/>
    </xf>
    <xf numFmtId="0" fontId="35" fillId="36" borderId="15" xfId="0" quotePrefix="1" applyFont="1" applyFill="1" applyBorder="1" applyAlignment="1">
      <alignment horizontal="right" vertical="center"/>
    </xf>
    <xf numFmtId="0" fontId="35" fillId="36" borderId="15" xfId="0" quotePrefix="1" applyFont="1" applyFill="1" applyBorder="1" applyAlignment="1">
      <alignment horizontal="left" vertical="center"/>
    </xf>
    <xf numFmtId="0" fontId="35" fillId="36" borderId="15" xfId="0" quotePrefix="1" applyFont="1" applyFill="1" applyBorder="1" applyAlignment="1">
      <alignment horizontal="right" vertical="center" wrapText="1"/>
    </xf>
    <xf numFmtId="0" fontId="35" fillId="36" borderId="15" xfId="0" quotePrefix="1" applyFont="1" applyFill="1" applyBorder="1" applyAlignment="1">
      <alignment horizontal="left" vertical="center" wrapText="1"/>
    </xf>
    <xf numFmtId="0" fontId="35" fillId="36" borderId="15" xfId="0" quotePrefix="1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vertical="center" wrapText="1"/>
    </xf>
    <xf numFmtId="0" fontId="35" fillId="36" borderId="15" xfId="0" quotePrefix="1" applyFont="1" applyFill="1" applyBorder="1" applyAlignment="1">
      <alignment horizontal="center" vertical="center"/>
    </xf>
    <xf numFmtId="0" fontId="36" fillId="0" borderId="0" xfId="0" applyFont="1" applyAlignment="1">
      <alignment horizontal="left" indent="1"/>
    </xf>
    <xf numFmtId="0" fontId="38" fillId="0" borderId="0" xfId="0" applyFont="1" applyAlignment="1">
      <alignment horizontal="left" indent="1"/>
    </xf>
    <xf numFmtId="0" fontId="39" fillId="34" borderId="11" xfId="0" applyFont="1" applyFill="1" applyBorder="1" applyAlignment="1">
      <alignment horizontal="left" wrapText="1" indent="1"/>
    </xf>
    <xf numFmtId="0" fontId="28" fillId="0" borderId="0" xfId="0" applyFont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0" fontId="41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4" fontId="30" fillId="37" borderId="12" xfId="0" quotePrefix="1" applyNumberFormat="1" applyFont="1" applyFill="1" applyBorder="1" applyAlignment="1">
      <alignment horizontal="right"/>
    </xf>
    <xf numFmtId="0" fontId="40" fillId="0" borderId="0" xfId="0" applyFont="1" applyAlignment="1">
      <alignment wrapText="1"/>
    </xf>
    <xf numFmtId="0" fontId="29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quotePrefix="1" applyFont="1" applyAlignment="1">
      <alignment horizontal="center" vertical="center" wrapText="1"/>
    </xf>
    <xf numFmtId="0" fontId="26" fillId="37" borderId="13" xfId="0" applyFont="1" applyFill="1" applyBorder="1" applyAlignment="1">
      <alignment vertical="center"/>
    </xf>
    <xf numFmtId="0" fontId="30" fillId="37" borderId="12" xfId="0" applyFont="1" applyFill="1" applyBorder="1" applyAlignment="1">
      <alignment horizontal="left" vertical="center"/>
    </xf>
    <xf numFmtId="0" fontId="18" fillId="0" borderId="16" xfId="0" applyFont="1" applyBorder="1" applyAlignment="1">
      <alignment horizontal="left" indent="1"/>
    </xf>
    <xf numFmtId="0" fontId="42" fillId="0" borderId="0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17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 wrapText="1"/>
    </xf>
    <xf numFmtId="0" fontId="43" fillId="0" borderId="0" xfId="0" applyFont="1" applyAlignment="1">
      <alignment wrapText="1"/>
    </xf>
    <xf numFmtId="0" fontId="33" fillId="0" borderId="0" xfId="0" applyFont="1" applyAlignment="1">
      <alignment horizontal="left" wrapText="1"/>
    </xf>
    <xf numFmtId="0" fontId="25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44" fillId="34" borderId="11" xfId="0" applyFont="1" applyFill="1" applyBorder="1" applyAlignment="1">
      <alignment horizontal="left" wrapText="1" indent="1"/>
    </xf>
    <xf numFmtId="4" fontId="44" fillId="34" borderId="11" xfId="0" applyNumberFormat="1" applyFont="1" applyFill="1" applyBorder="1" applyAlignment="1">
      <alignment horizontal="right" wrapText="1" indent="1"/>
    </xf>
    <xf numFmtId="0" fontId="44" fillId="34" borderId="11" xfId="0" applyFont="1" applyFill="1" applyBorder="1" applyAlignment="1">
      <alignment horizontal="right" wrapText="1" indent="1"/>
    </xf>
    <xf numFmtId="0" fontId="45" fillId="38" borderId="11" xfId="0" applyFont="1" applyFill="1" applyBorder="1" applyAlignment="1">
      <alignment horizontal="left" wrapText="1" indent="1"/>
    </xf>
    <xf numFmtId="4" fontId="45" fillId="38" borderId="11" xfId="0" applyNumberFormat="1" applyFont="1" applyFill="1" applyBorder="1" applyAlignment="1">
      <alignment horizontal="right" wrapText="1" indent="1"/>
    </xf>
    <xf numFmtId="0" fontId="45" fillId="38" borderId="11" xfId="0" applyFont="1" applyFill="1" applyBorder="1" applyAlignment="1">
      <alignment horizontal="right" wrapText="1" indent="1"/>
    </xf>
    <xf numFmtId="4" fontId="44" fillId="34" borderId="11" xfId="0" applyNumberFormat="1" applyFont="1" applyFill="1" applyBorder="1" applyAlignment="1">
      <alignment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 wrapText="1"/>
    </xf>
    <xf numFmtId="0" fontId="28" fillId="0" borderId="12" xfId="0" quotePrefix="1" applyFont="1" applyBorder="1" applyAlignment="1">
      <alignment horizontal="center" vertical="center" wrapText="1"/>
    </xf>
    <xf numFmtId="0" fontId="28" fillId="0" borderId="13" xfId="0" quotePrefix="1" applyFont="1" applyBorder="1" applyAlignment="1">
      <alignment horizontal="center" vertical="center" wrapText="1"/>
    </xf>
    <xf numFmtId="0" fontId="28" fillId="0" borderId="14" xfId="0" quotePrefix="1" applyFont="1" applyBorder="1" applyAlignment="1">
      <alignment horizontal="center" vertical="center" wrapText="1"/>
    </xf>
    <xf numFmtId="0" fontId="29" fillId="0" borderId="12" xfId="0" quotePrefix="1" applyFont="1" applyBorder="1" applyAlignment="1">
      <alignment horizontal="center" wrapText="1"/>
    </xf>
    <xf numFmtId="0" fontId="29" fillId="0" borderId="13" xfId="0" quotePrefix="1" applyFont="1" applyBorder="1" applyAlignment="1">
      <alignment horizontal="center" wrapText="1"/>
    </xf>
    <xf numFmtId="0" fontId="29" fillId="0" borderId="14" xfId="0" quotePrefix="1" applyFont="1" applyBorder="1" applyAlignment="1">
      <alignment horizontal="center" wrapText="1"/>
    </xf>
    <xf numFmtId="0" fontId="30" fillId="37" borderId="12" xfId="0" applyFont="1" applyFill="1" applyBorder="1" applyAlignment="1">
      <alignment horizontal="left" vertical="center" wrapText="1"/>
    </xf>
    <xf numFmtId="0" fontId="30" fillId="37" borderId="13" xfId="0" applyFont="1" applyFill="1" applyBorder="1" applyAlignment="1">
      <alignment horizontal="left" vertical="center" wrapText="1"/>
    </xf>
    <xf numFmtId="0" fontId="30" fillId="37" borderId="14" xfId="0" applyFont="1" applyFill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vertical="center" wrapText="1"/>
    </xf>
    <xf numFmtId="0" fontId="26" fillId="0" borderId="13" xfId="0" applyFont="1" applyBorder="1" applyAlignment="1">
      <alignment vertical="center"/>
    </xf>
    <xf numFmtId="0" fontId="30" fillId="0" borderId="12" xfId="0" quotePrefix="1" applyFont="1" applyBorder="1" applyAlignment="1">
      <alignment horizontal="left" vertical="center"/>
    </xf>
    <xf numFmtId="0" fontId="30" fillId="0" borderId="12" xfId="0" quotePrefix="1" applyFont="1" applyBorder="1" applyAlignment="1">
      <alignment horizontal="left" vertical="center" wrapText="1"/>
    </xf>
    <xf numFmtId="0" fontId="30" fillId="37" borderId="12" xfId="0" quotePrefix="1" applyFont="1" applyFill="1" applyBorder="1" applyAlignment="1">
      <alignment horizontal="left" vertical="center" wrapText="1"/>
    </xf>
    <xf numFmtId="0" fontId="26" fillId="37" borderId="13" xfId="0" applyFont="1" applyFill="1" applyBorder="1" applyAlignment="1">
      <alignment vertical="center" wrapText="1"/>
    </xf>
    <xf numFmtId="0" fontId="40" fillId="0" borderId="0" xfId="0" applyFont="1" applyAlignment="1">
      <alignment wrapText="1"/>
    </xf>
    <xf numFmtId="0" fontId="30" fillId="39" borderId="12" xfId="0" applyFont="1" applyFill="1" applyBorder="1" applyAlignment="1">
      <alignment horizontal="left" vertical="center" wrapText="1"/>
    </xf>
    <xf numFmtId="0" fontId="30" fillId="39" borderId="13" xfId="0" applyFont="1" applyFill="1" applyBorder="1" applyAlignment="1">
      <alignment horizontal="left" vertical="center" wrapText="1"/>
    </xf>
    <xf numFmtId="0" fontId="30" fillId="39" borderId="14" xfId="0" applyFont="1" applyFill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0" fontId="40" fillId="0" borderId="14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4" fontId="30" fillId="39" borderId="15" xfId="0" quotePrefix="1" applyNumberFormat="1" applyFont="1" applyFill="1" applyBorder="1" applyAlignment="1">
      <alignment horizontal="right"/>
    </xf>
    <xf numFmtId="4" fontId="30" fillId="37" borderId="15" xfId="0" quotePrefix="1" applyNumberFormat="1" applyFont="1" applyFill="1" applyBorder="1" applyAlignment="1">
      <alignment horizontal="right"/>
    </xf>
    <xf numFmtId="4" fontId="28" fillId="37" borderId="15" xfId="0" quotePrefix="1" applyNumberFormat="1" applyFont="1" applyFill="1" applyBorder="1" applyAlignment="1">
      <alignment horizontal="right"/>
    </xf>
    <xf numFmtId="0" fontId="40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52F0-4FE1-4D5F-97CB-AE8D47D88BF3}">
  <dimension ref="A1:K46"/>
  <sheetViews>
    <sheetView view="pageBreakPreview" zoomScaleNormal="100" zoomScaleSheetLayoutView="100" workbookViewId="0">
      <selection activeCell="J44" sqref="J44"/>
    </sheetView>
  </sheetViews>
  <sheetFormatPr defaultRowHeight="15" x14ac:dyDescent="0.25"/>
  <cols>
    <col min="4" max="4" width="9.5703125" customWidth="1"/>
    <col min="5" max="5" width="27.5703125" customWidth="1"/>
    <col min="6" max="6" width="16.85546875" customWidth="1"/>
    <col min="7" max="7" width="26.28515625" customWidth="1"/>
    <col min="8" max="8" width="30.5703125" customWidth="1"/>
    <col min="9" max="9" width="21.42578125" customWidth="1"/>
    <col min="10" max="10" width="18.5703125" customWidth="1"/>
  </cols>
  <sheetData>
    <row r="1" spans="1:11" ht="15.75" x14ac:dyDescent="0.25">
      <c r="A1" s="18"/>
      <c r="B1" s="18"/>
      <c r="C1" s="18"/>
      <c r="D1" s="18"/>
      <c r="E1" s="18"/>
      <c r="F1" s="19"/>
      <c r="G1" s="19"/>
      <c r="H1" s="19"/>
      <c r="I1" s="19"/>
      <c r="J1" s="19"/>
      <c r="K1" s="1"/>
    </row>
    <row r="2" spans="1:11" ht="15.75" x14ac:dyDescent="0.25">
      <c r="A2" s="18" t="s">
        <v>104</v>
      </c>
      <c r="B2" s="18"/>
      <c r="C2" s="18"/>
      <c r="D2" s="18"/>
      <c r="E2" s="18"/>
      <c r="F2" s="19"/>
      <c r="G2" s="19"/>
      <c r="H2" s="19"/>
      <c r="I2" s="19"/>
      <c r="J2" s="19"/>
      <c r="K2" s="1"/>
    </row>
    <row r="3" spans="1:11" ht="27.75" customHeight="1" x14ac:dyDescent="0.25">
      <c r="A3" s="20" t="s">
        <v>121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1" customHeight="1" x14ac:dyDescent="0.25">
      <c r="A4" s="19" t="s">
        <v>107</v>
      </c>
      <c r="B4" s="19"/>
      <c r="C4" s="19"/>
      <c r="D4" s="19"/>
      <c r="E4" s="19"/>
      <c r="F4" s="19"/>
      <c r="G4" s="19"/>
      <c r="H4" s="19"/>
      <c r="I4" s="19"/>
      <c r="J4" s="19"/>
      <c r="K4" s="1"/>
    </row>
    <row r="5" spans="1:11" ht="39.75" customHeight="1" x14ac:dyDescent="0.25">
      <c r="A5" s="100" t="s">
        <v>122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ht="18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92"/>
    </row>
    <row r="7" spans="1:11" ht="28.5" customHeight="1" x14ac:dyDescent="0.25">
      <c r="A7" s="101" t="s">
        <v>21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</row>
    <row r="8" spans="1:11" ht="27" customHeight="1" x14ac:dyDescent="0.25">
      <c r="A8" s="102" t="s">
        <v>22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 ht="53.25" customHeight="1" x14ac:dyDescent="0.25">
      <c r="A9" s="103" t="s">
        <v>108</v>
      </c>
      <c r="B9" s="103"/>
      <c r="C9" s="103"/>
      <c r="D9" s="103"/>
      <c r="E9" s="103"/>
      <c r="F9" s="103"/>
      <c r="G9" s="103"/>
      <c r="H9" s="103"/>
      <c r="I9" s="103"/>
      <c r="J9" s="103"/>
      <c r="K9" s="91"/>
    </row>
    <row r="10" spans="1:11" ht="25.5" customHeight="1" x14ac:dyDescent="0.25">
      <c r="A10" s="101" t="s">
        <v>23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"/>
    </row>
    <row r="11" spans="1:11" ht="15" customHeight="1" x14ac:dyDescent="0.25">
      <c r="A11" s="90"/>
      <c r="B11" s="89"/>
      <c r="C11" s="89"/>
      <c r="D11" s="89"/>
      <c r="E11" s="88"/>
      <c r="F11" s="87"/>
      <c r="G11" s="87"/>
      <c r="H11" s="87"/>
      <c r="I11" s="86" t="s">
        <v>73</v>
      </c>
      <c r="J11" s="85"/>
      <c r="K11" s="1"/>
    </row>
    <row r="12" spans="1:11" ht="47.25" customHeight="1" x14ac:dyDescent="0.25">
      <c r="A12" s="104" t="s">
        <v>24</v>
      </c>
      <c r="B12" s="105"/>
      <c r="C12" s="105"/>
      <c r="D12" s="105"/>
      <c r="E12" s="106"/>
      <c r="F12" s="25" t="s">
        <v>109</v>
      </c>
      <c r="G12" s="25" t="s">
        <v>25</v>
      </c>
      <c r="H12" s="25" t="s">
        <v>110</v>
      </c>
      <c r="I12" s="25" t="s">
        <v>26</v>
      </c>
      <c r="J12" s="84"/>
    </row>
    <row r="13" spans="1:11" ht="24.75" customHeight="1" x14ac:dyDescent="0.25">
      <c r="A13" s="107">
        <v>1</v>
      </c>
      <c r="B13" s="108"/>
      <c r="C13" s="108"/>
      <c r="D13" s="108"/>
      <c r="E13" s="109"/>
      <c r="F13" s="26">
        <v>2</v>
      </c>
      <c r="G13" s="26">
        <v>3</v>
      </c>
      <c r="H13" s="26">
        <v>4</v>
      </c>
      <c r="I13" s="26">
        <v>5</v>
      </c>
      <c r="J13" s="1"/>
    </row>
    <row r="14" spans="1:11" ht="26.25" customHeight="1" x14ac:dyDescent="0.25">
      <c r="A14" s="110" t="s">
        <v>103</v>
      </c>
      <c r="B14" s="111"/>
      <c r="C14" s="111"/>
      <c r="D14" s="111"/>
      <c r="E14" s="112"/>
      <c r="F14" s="28">
        <f>F15+F16</f>
        <v>2440467</v>
      </c>
      <c r="G14" s="28">
        <f>G15+G16</f>
        <v>140028</v>
      </c>
      <c r="H14" s="28">
        <f>H15+H16</f>
        <v>2580495</v>
      </c>
      <c r="I14" s="28">
        <f>(H14/F14)*100</f>
        <v>105.73775429046981</v>
      </c>
      <c r="J14" s="1"/>
    </row>
    <row r="15" spans="1:11" ht="26.25" customHeight="1" x14ac:dyDescent="0.25">
      <c r="A15" s="113" t="s">
        <v>102</v>
      </c>
      <c r="B15" s="114"/>
      <c r="C15" s="114"/>
      <c r="D15" s="114"/>
      <c r="E15" s="115"/>
      <c r="F15" s="27">
        <v>2440467</v>
      </c>
      <c r="G15" s="27">
        <v>140028</v>
      </c>
      <c r="H15" s="27">
        <v>2580495</v>
      </c>
      <c r="I15" s="28">
        <f>(H15/F15)*100</f>
        <v>105.73775429046981</v>
      </c>
      <c r="J15" s="1"/>
    </row>
    <row r="16" spans="1:11" ht="22.5" customHeight="1" x14ac:dyDescent="0.25">
      <c r="A16" s="116" t="s">
        <v>101</v>
      </c>
      <c r="B16" s="115"/>
      <c r="C16" s="115"/>
      <c r="D16" s="115"/>
      <c r="E16" s="115"/>
      <c r="F16" s="27">
        <v>0</v>
      </c>
      <c r="G16" s="27">
        <v>0</v>
      </c>
      <c r="H16" s="27">
        <v>0</v>
      </c>
      <c r="I16" s="28">
        <v>0</v>
      </c>
      <c r="J16" s="1"/>
    </row>
    <row r="17" spans="1:11" ht="22.5" customHeight="1" x14ac:dyDescent="0.25">
      <c r="A17" s="83" t="s">
        <v>100</v>
      </c>
      <c r="B17" s="82"/>
      <c r="C17" s="82"/>
      <c r="D17" s="82"/>
      <c r="E17" s="82"/>
      <c r="F17" s="28">
        <f>F18+F19</f>
        <v>2440467</v>
      </c>
      <c r="G17" s="28">
        <f>G18+G19</f>
        <v>42696</v>
      </c>
      <c r="H17" s="28">
        <f>H18+H19</f>
        <v>2483163</v>
      </c>
      <c r="I17" s="28">
        <f>(H17/F17)*100</f>
        <v>101.74950122251192</v>
      </c>
      <c r="J17" s="1"/>
    </row>
    <row r="18" spans="1:11" ht="18" customHeight="1" x14ac:dyDescent="0.25">
      <c r="A18" s="117" t="s">
        <v>99</v>
      </c>
      <c r="B18" s="114"/>
      <c r="C18" s="114"/>
      <c r="D18" s="114"/>
      <c r="E18" s="114"/>
      <c r="F18" s="27">
        <v>1399753</v>
      </c>
      <c r="G18" s="27">
        <v>22596</v>
      </c>
      <c r="H18" s="27">
        <v>1422349</v>
      </c>
      <c r="I18" s="28">
        <f>(H18/F18)*100</f>
        <v>101.6142848059622</v>
      </c>
      <c r="J18" s="1"/>
    </row>
    <row r="19" spans="1:11" ht="26.25" customHeight="1" x14ac:dyDescent="0.25">
      <c r="A19" s="116" t="s">
        <v>98</v>
      </c>
      <c r="B19" s="115"/>
      <c r="C19" s="115"/>
      <c r="D19" s="115"/>
      <c r="E19" s="115"/>
      <c r="F19" s="27">
        <v>1040714</v>
      </c>
      <c r="G19" s="27">
        <v>20100</v>
      </c>
      <c r="H19" s="27">
        <v>1060814</v>
      </c>
      <c r="I19" s="28">
        <f>(H19/F19)*100</f>
        <v>101.93136635040942</v>
      </c>
      <c r="J19" s="1"/>
    </row>
    <row r="20" spans="1:11" ht="25.5" customHeight="1" x14ac:dyDescent="0.25">
      <c r="A20" s="118" t="s">
        <v>97</v>
      </c>
      <c r="B20" s="119"/>
      <c r="C20" s="119"/>
      <c r="D20" s="119"/>
      <c r="E20" s="119"/>
      <c r="F20" s="28">
        <f>F14-F17</f>
        <v>0</v>
      </c>
      <c r="G20" s="28">
        <f>G14-G17</f>
        <v>97332</v>
      </c>
      <c r="H20" s="28">
        <f>H14-H17</f>
        <v>97332</v>
      </c>
      <c r="I20" s="28">
        <v>0</v>
      </c>
      <c r="J20" s="1"/>
    </row>
    <row r="21" spans="1:11" ht="15.75" x14ac:dyDescent="0.25">
      <c r="A21" s="71"/>
      <c r="B21" s="80"/>
      <c r="C21" s="80"/>
      <c r="D21" s="80"/>
      <c r="E21" s="80"/>
      <c r="F21" s="80"/>
      <c r="G21" s="80"/>
      <c r="H21" s="79"/>
      <c r="I21" s="79"/>
      <c r="J21" s="79"/>
      <c r="K21" s="1"/>
    </row>
    <row r="22" spans="1:11" ht="15.75" x14ac:dyDescent="0.25">
      <c r="A22" s="101" t="s">
        <v>96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"/>
    </row>
    <row r="23" spans="1:11" ht="15.75" x14ac:dyDescent="0.25">
      <c r="A23" s="71"/>
      <c r="B23" s="80"/>
      <c r="C23" s="80"/>
      <c r="D23" s="80"/>
      <c r="E23" s="80"/>
      <c r="F23" s="80"/>
      <c r="G23" s="80"/>
      <c r="H23" s="79"/>
      <c r="I23" s="79"/>
      <c r="J23" s="79"/>
      <c r="K23" s="1"/>
    </row>
    <row r="24" spans="1:11" ht="31.5" customHeight="1" x14ac:dyDescent="0.25">
      <c r="A24" s="104" t="s">
        <v>24</v>
      </c>
      <c r="B24" s="105"/>
      <c r="C24" s="105"/>
      <c r="D24" s="105"/>
      <c r="E24" s="106"/>
      <c r="F24" s="25" t="s">
        <v>109</v>
      </c>
      <c r="G24" s="25" t="s">
        <v>25</v>
      </c>
      <c r="H24" s="25" t="s">
        <v>110</v>
      </c>
      <c r="I24" s="25" t="s">
        <v>26</v>
      </c>
      <c r="J24" s="1"/>
    </row>
    <row r="25" spans="1:11" ht="15.75" x14ac:dyDescent="0.25">
      <c r="A25" s="107">
        <v>1</v>
      </c>
      <c r="B25" s="108"/>
      <c r="C25" s="108"/>
      <c r="D25" s="108"/>
      <c r="E25" s="109"/>
      <c r="F25" s="26">
        <v>2</v>
      </c>
      <c r="G25" s="26">
        <v>3</v>
      </c>
      <c r="H25" s="26">
        <v>4</v>
      </c>
      <c r="I25" s="26">
        <v>5</v>
      </c>
      <c r="J25" s="1"/>
    </row>
    <row r="26" spans="1:11" ht="15.75" x14ac:dyDescent="0.25">
      <c r="A26" s="116" t="s">
        <v>27</v>
      </c>
      <c r="B26" s="115"/>
      <c r="C26" s="115"/>
      <c r="D26" s="115"/>
      <c r="E26" s="115"/>
      <c r="F26" s="27">
        <v>0</v>
      </c>
      <c r="G26" s="27">
        <v>0</v>
      </c>
      <c r="H26" s="27">
        <v>0</v>
      </c>
      <c r="I26" s="27">
        <v>0</v>
      </c>
      <c r="J26" s="1"/>
    </row>
    <row r="27" spans="1:11" ht="15.75" x14ac:dyDescent="0.25">
      <c r="A27" s="116" t="s">
        <v>28</v>
      </c>
      <c r="B27" s="115"/>
      <c r="C27" s="115"/>
      <c r="D27" s="115"/>
      <c r="E27" s="115"/>
      <c r="F27" s="27">
        <v>0</v>
      </c>
      <c r="G27" s="27">
        <v>0</v>
      </c>
      <c r="H27" s="27">
        <v>0</v>
      </c>
      <c r="I27" s="27">
        <v>0</v>
      </c>
      <c r="J27" s="1"/>
    </row>
    <row r="28" spans="1:11" ht="15.75" x14ac:dyDescent="0.25">
      <c r="A28" s="118" t="s">
        <v>29</v>
      </c>
      <c r="B28" s="119"/>
      <c r="C28" s="119"/>
      <c r="D28" s="119"/>
      <c r="E28" s="119"/>
      <c r="F28" s="28">
        <f>F26-F27</f>
        <v>0</v>
      </c>
      <c r="G28" s="28">
        <f>G26-G27</f>
        <v>0</v>
      </c>
      <c r="H28" s="28">
        <f>H26-H27</f>
        <v>0</v>
      </c>
      <c r="I28" s="28">
        <f>I26-I27</f>
        <v>0</v>
      </c>
      <c r="J28" s="1"/>
    </row>
    <row r="29" spans="1:11" ht="37.5" customHeight="1" x14ac:dyDescent="0.25">
      <c r="A29" s="118" t="s">
        <v>30</v>
      </c>
      <c r="B29" s="119"/>
      <c r="C29" s="119"/>
      <c r="D29" s="119"/>
      <c r="E29" s="119"/>
      <c r="F29" s="28">
        <f>F20+F28</f>
        <v>0</v>
      </c>
      <c r="G29" s="28">
        <f>G20+G28</f>
        <v>97332</v>
      </c>
      <c r="H29" s="28">
        <f>H20+H28</f>
        <v>97332</v>
      </c>
      <c r="I29" s="28">
        <f>I20+I28</f>
        <v>0</v>
      </c>
      <c r="J29" s="1"/>
    </row>
    <row r="30" spans="1:11" ht="15.75" x14ac:dyDescent="0.25">
      <c r="A30" s="81"/>
      <c r="B30" s="80"/>
      <c r="C30" s="80"/>
      <c r="D30" s="80"/>
      <c r="E30" s="80"/>
      <c r="F30" s="80"/>
      <c r="G30" s="80"/>
      <c r="H30" s="79"/>
      <c r="I30" s="79"/>
      <c r="J30" s="79"/>
      <c r="K30" s="1"/>
    </row>
    <row r="31" spans="1:11" ht="18.75" customHeight="1" x14ac:dyDescent="0.25">
      <c r="A31" s="101" t="s">
        <v>95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"/>
    </row>
    <row r="32" spans="1:11" ht="15.75" x14ac:dyDescent="0.25">
      <c r="A32" s="71"/>
      <c r="B32" s="78"/>
      <c r="C32" s="78"/>
      <c r="D32" s="78"/>
      <c r="E32" s="78"/>
      <c r="F32" s="78"/>
      <c r="G32" s="78"/>
      <c r="H32" s="78"/>
      <c r="I32" s="78"/>
      <c r="J32" s="78"/>
      <c r="K32" s="1"/>
    </row>
    <row r="33" spans="1:11" ht="39.75" customHeight="1" x14ac:dyDescent="0.25">
      <c r="A33" s="104" t="s">
        <v>62</v>
      </c>
      <c r="B33" s="105"/>
      <c r="C33" s="105"/>
      <c r="D33" s="105"/>
      <c r="E33" s="106"/>
      <c r="F33" s="25" t="s">
        <v>109</v>
      </c>
      <c r="G33" s="25" t="s">
        <v>25</v>
      </c>
      <c r="H33" s="25" t="s">
        <v>110</v>
      </c>
      <c r="I33" s="25" t="s">
        <v>26</v>
      </c>
      <c r="J33" s="1"/>
    </row>
    <row r="34" spans="1:11" ht="15.75" x14ac:dyDescent="0.25">
      <c r="A34" s="107">
        <v>1</v>
      </c>
      <c r="B34" s="108"/>
      <c r="C34" s="108"/>
      <c r="D34" s="108"/>
      <c r="E34" s="109"/>
      <c r="F34" s="26">
        <v>2</v>
      </c>
      <c r="G34" s="26">
        <v>3</v>
      </c>
      <c r="H34" s="26">
        <v>4</v>
      </c>
      <c r="I34" s="26">
        <v>5</v>
      </c>
      <c r="J34" s="1"/>
    </row>
    <row r="35" spans="1:11" ht="29.25" customHeight="1" x14ac:dyDescent="0.25">
      <c r="A35" s="121" t="s">
        <v>63</v>
      </c>
      <c r="B35" s="122"/>
      <c r="C35" s="122"/>
      <c r="D35" s="122"/>
      <c r="E35" s="123"/>
      <c r="F35" s="37">
        <v>0</v>
      </c>
      <c r="G35" s="37">
        <v>-97332</v>
      </c>
      <c r="H35" s="37">
        <v>-97332</v>
      </c>
      <c r="I35" s="134">
        <v>0</v>
      </c>
      <c r="J35" s="1"/>
    </row>
    <row r="36" spans="1:11" ht="28.5" customHeight="1" x14ac:dyDescent="0.25">
      <c r="A36" s="118" t="s">
        <v>66</v>
      </c>
      <c r="B36" s="119"/>
      <c r="C36" s="119"/>
      <c r="D36" s="119"/>
      <c r="E36" s="119"/>
      <c r="F36" s="77">
        <f>F29+F35</f>
        <v>0</v>
      </c>
      <c r="G36" s="77">
        <f>G29+G35</f>
        <v>0</v>
      </c>
      <c r="H36" s="77">
        <f>H29+H35</f>
        <v>0</v>
      </c>
      <c r="I36" s="135">
        <f>I29+I35</f>
        <v>0</v>
      </c>
      <c r="J36" s="1"/>
    </row>
    <row r="37" spans="1:11" ht="59.25" customHeight="1" x14ac:dyDescent="0.25">
      <c r="A37" s="110" t="s">
        <v>94</v>
      </c>
      <c r="B37" s="111"/>
      <c r="C37" s="111"/>
      <c r="D37" s="111"/>
      <c r="E37" s="112"/>
      <c r="F37" s="77">
        <f>F20+F28+F35-F36</f>
        <v>0</v>
      </c>
      <c r="G37" s="77">
        <f>G20+G28+G35-G36</f>
        <v>0</v>
      </c>
      <c r="H37" s="77">
        <f>H20+H28+H35-H36</f>
        <v>0</v>
      </c>
      <c r="I37" s="135">
        <f>I20+I28+I35-I36</f>
        <v>0</v>
      </c>
      <c r="J37" s="1"/>
    </row>
    <row r="38" spans="1:11" ht="15.75" x14ac:dyDescent="0.25">
      <c r="A38" s="76"/>
      <c r="B38" s="75"/>
      <c r="C38" s="75"/>
      <c r="D38" s="75"/>
      <c r="E38" s="75"/>
      <c r="F38" s="75"/>
      <c r="G38" s="75"/>
      <c r="H38" s="75"/>
      <c r="I38" s="75"/>
      <c r="J38" s="75"/>
      <c r="K38" s="1"/>
    </row>
    <row r="39" spans="1:11" ht="15.75" x14ac:dyDescent="0.25">
      <c r="A39" s="126" t="s">
        <v>93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"/>
    </row>
    <row r="40" spans="1:11" ht="15.75" x14ac:dyDescent="0.25">
      <c r="A40" s="74"/>
      <c r="B40" s="73"/>
      <c r="C40" s="73"/>
      <c r="D40" s="73"/>
      <c r="E40" s="73"/>
      <c r="F40" s="73"/>
      <c r="G40" s="73"/>
      <c r="H40" s="72"/>
      <c r="I40" s="72"/>
      <c r="J40" s="72"/>
      <c r="K40" s="1"/>
    </row>
    <row r="41" spans="1:11" ht="34.5" customHeight="1" x14ac:dyDescent="0.25">
      <c r="A41" s="104" t="s">
        <v>62</v>
      </c>
      <c r="B41" s="105"/>
      <c r="C41" s="105"/>
      <c r="D41" s="105"/>
      <c r="E41" s="106"/>
      <c r="F41" s="25" t="s">
        <v>109</v>
      </c>
      <c r="G41" s="25" t="s">
        <v>25</v>
      </c>
      <c r="H41" s="25" t="s">
        <v>110</v>
      </c>
      <c r="I41" s="25" t="s">
        <v>26</v>
      </c>
      <c r="J41" s="1"/>
    </row>
    <row r="42" spans="1:11" ht="22.5" customHeight="1" x14ac:dyDescent="0.25">
      <c r="A42" s="107">
        <v>1</v>
      </c>
      <c r="B42" s="108"/>
      <c r="C42" s="108"/>
      <c r="D42" s="108"/>
      <c r="E42" s="109"/>
      <c r="F42" s="26">
        <v>2</v>
      </c>
      <c r="G42" s="26">
        <v>3</v>
      </c>
      <c r="H42" s="26">
        <v>4</v>
      </c>
      <c r="I42" s="26">
        <v>5</v>
      </c>
      <c r="J42" s="1"/>
    </row>
    <row r="43" spans="1:11" ht="33" customHeight="1" x14ac:dyDescent="0.25">
      <c r="A43" s="121" t="s">
        <v>63</v>
      </c>
      <c r="B43" s="122"/>
      <c r="C43" s="122"/>
      <c r="D43" s="122"/>
      <c r="E43" s="123"/>
      <c r="F43" s="37">
        <v>0</v>
      </c>
      <c r="G43" s="37">
        <f>F46</f>
        <v>0</v>
      </c>
      <c r="H43" s="37">
        <v>0</v>
      </c>
      <c r="I43" s="134">
        <f>H46</f>
        <v>0</v>
      </c>
      <c r="J43" s="1"/>
    </row>
    <row r="44" spans="1:11" ht="39" customHeight="1" x14ac:dyDescent="0.25">
      <c r="A44" s="121" t="s">
        <v>64</v>
      </c>
      <c r="B44" s="122"/>
      <c r="C44" s="122"/>
      <c r="D44" s="122"/>
      <c r="E44" s="123"/>
      <c r="F44" s="37">
        <v>0</v>
      </c>
      <c r="G44" s="37">
        <v>0</v>
      </c>
      <c r="H44" s="37">
        <v>0</v>
      </c>
      <c r="I44" s="134">
        <v>0</v>
      </c>
      <c r="J44" s="1"/>
    </row>
    <row r="45" spans="1:11" ht="27.75" customHeight="1" x14ac:dyDescent="0.25">
      <c r="A45" s="121" t="s">
        <v>65</v>
      </c>
      <c r="B45" s="124"/>
      <c r="C45" s="124"/>
      <c r="D45" s="124"/>
      <c r="E45" s="125"/>
      <c r="F45" s="37">
        <v>0</v>
      </c>
      <c r="G45" s="37">
        <v>0</v>
      </c>
      <c r="H45" s="37">
        <v>0</v>
      </c>
      <c r="I45" s="134">
        <v>0</v>
      </c>
      <c r="J45" s="1"/>
    </row>
    <row r="46" spans="1:11" ht="26.25" customHeight="1" x14ac:dyDescent="0.25">
      <c r="A46" s="118" t="s">
        <v>66</v>
      </c>
      <c r="B46" s="119"/>
      <c r="C46" s="119"/>
      <c r="D46" s="119"/>
      <c r="E46" s="119"/>
      <c r="F46" s="38">
        <f>F43-F44+F45</f>
        <v>0</v>
      </c>
      <c r="G46" s="38">
        <f>G43-G44+G45</f>
        <v>0</v>
      </c>
      <c r="H46" s="38">
        <f>H43-H44+H45</f>
        <v>0</v>
      </c>
      <c r="I46" s="136">
        <f>I43-I44+I45</f>
        <v>0</v>
      </c>
      <c r="J46" s="1"/>
    </row>
  </sheetData>
  <mergeCells count="34">
    <mergeCell ref="A44:E44"/>
    <mergeCell ref="A45:E45"/>
    <mergeCell ref="A46:E46"/>
    <mergeCell ref="A35:E35"/>
    <mergeCell ref="A36:E36"/>
    <mergeCell ref="A37:E37"/>
    <mergeCell ref="A39:J39"/>
    <mergeCell ref="A41:E41"/>
    <mergeCell ref="A42:E42"/>
    <mergeCell ref="A29:E29"/>
    <mergeCell ref="A31:J31"/>
    <mergeCell ref="A33:E33"/>
    <mergeCell ref="A34:E34"/>
    <mergeCell ref="A43:E43"/>
    <mergeCell ref="A24:E24"/>
    <mergeCell ref="A25:E25"/>
    <mergeCell ref="A26:E26"/>
    <mergeCell ref="A27:E27"/>
    <mergeCell ref="A28:E28"/>
    <mergeCell ref="A16:E16"/>
    <mergeCell ref="A18:E18"/>
    <mergeCell ref="A19:E19"/>
    <mergeCell ref="A20:E20"/>
    <mergeCell ref="A22:J22"/>
    <mergeCell ref="A10:J10"/>
    <mergeCell ref="A12:E12"/>
    <mergeCell ref="A13:E13"/>
    <mergeCell ref="A14:E14"/>
    <mergeCell ref="A15:E15"/>
    <mergeCell ref="A5:K5"/>
    <mergeCell ref="A6:J6"/>
    <mergeCell ref="A7:K7"/>
    <mergeCell ref="A8:K8"/>
    <mergeCell ref="A9:J9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155A-CD92-434F-8113-A6500C7DF32C}">
  <dimension ref="A1:AN35"/>
  <sheetViews>
    <sheetView showGridLines="0" view="pageBreakPreview" zoomScale="60" zoomScaleNormal="100" workbookViewId="0">
      <selection activeCell="C48" sqref="C48"/>
    </sheetView>
  </sheetViews>
  <sheetFormatPr defaultRowHeight="11.25" x14ac:dyDescent="0.15"/>
  <cols>
    <col min="1" max="1" width="75.42578125" style="1" customWidth="1"/>
    <col min="2" max="2" width="29.85546875" style="1" customWidth="1"/>
    <col min="3" max="3" width="40.140625" style="1" customWidth="1"/>
    <col min="4" max="4" width="29.7109375" style="1" customWidth="1"/>
    <col min="5" max="5" width="24.7109375" style="1" customWidth="1"/>
    <col min="6" max="6" width="9.140625" style="1"/>
    <col min="7" max="7" width="3.7109375" style="1" customWidth="1"/>
    <col min="8" max="16384" width="9.140625" style="1"/>
  </cols>
  <sheetData>
    <row r="1" spans="1:40" ht="18" customHeight="1" x14ac:dyDescent="0.2">
      <c r="A1" s="102" t="s">
        <v>67</v>
      </c>
      <c r="B1" s="102"/>
      <c r="C1" s="102"/>
      <c r="D1" s="102"/>
      <c r="E1" s="102"/>
    </row>
    <row r="2" spans="1:40" ht="32.25" customHeight="1" x14ac:dyDescent="0.2">
      <c r="A2" s="19" t="s">
        <v>114</v>
      </c>
      <c r="B2" s="19"/>
      <c r="C2" s="19"/>
      <c r="D2" s="19"/>
      <c r="E2" s="19"/>
    </row>
    <row r="3" spans="1:40" ht="27" customHeight="1" x14ac:dyDescent="0.25">
      <c r="A3" s="127" t="s">
        <v>3</v>
      </c>
      <c r="B3" s="127"/>
      <c r="C3" s="127"/>
      <c r="D3" s="127"/>
      <c r="E3" s="127"/>
    </row>
    <row r="4" spans="1:40" ht="19.5" customHeight="1" x14ac:dyDescent="0.25">
      <c r="A4" s="18" t="s">
        <v>69</v>
      </c>
      <c r="B4" s="19"/>
      <c r="C4" s="19"/>
      <c r="D4" s="19"/>
      <c r="E4" s="19"/>
    </row>
    <row r="5" spans="1:40" ht="12" thickBot="1" x14ac:dyDescent="0.2"/>
    <row r="6" spans="1:40" s="2" customFormat="1" ht="32.25" customHeight="1" thickBot="1" x14ac:dyDescent="0.2">
      <c r="A6" s="3" t="s">
        <v>0</v>
      </c>
      <c r="B6" s="3" t="s">
        <v>111</v>
      </c>
      <c r="C6" s="3" t="s">
        <v>1</v>
      </c>
      <c r="D6" s="3" t="s">
        <v>112</v>
      </c>
      <c r="E6" s="3" t="s">
        <v>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0" s="4" customFormat="1" ht="25.5" customHeight="1" x14ac:dyDescent="0.2">
      <c r="A7" s="5" t="s">
        <v>3</v>
      </c>
      <c r="B7" s="5"/>
      <c r="C7" s="5"/>
      <c r="D7" s="5"/>
      <c r="E7" s="5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</row>
    <row r="8" spans="1:40" s="14" customFormat="1" ht="25.5" customHeight="1" x14ac:dyDescent="0.2">
      <c r="A8" s="16" t="s">
        <v>4</v>
      </c>
      <c r="B8" s="15">
        <v>2440467</v>
      </c>
      <c r="C8" s="15">
        <v>140028</v>
      </c>
      <c r="D8" s="15">
        <v>2580495</v>
      </c>
      <c r="E8" s="17">
        <v>105.74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</row>
    <row r="9" spans="1:40" s="6" customFormat="1" ht="12.75" x14ac:dyDescent="0.2">
      <c r="A9" s="13" t="s">
        <v>20</v>
      </c>
      <c r="B9" s="8">
        <v>2305239</v>
      </c>
      <c r="C9" s="8">
        <v>107794</v>
      </c>
      <c r="D9" s="8">
        <v>2413033</v>
      </c>
      <c r="E9" s="9">
        <v>104.68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</row>
    <row r="10" spans="1:40" s="6" customFormat="1" ht="12.75" x14ac:dyDescent="0.2">
      <c r="A10" s="13" t="s">
        <v>19</v>
      </c>
      <c r="B10" s="9">
        <v>200</v>
      </c>
      <c r="C10" s="9">
        <v>0</v>
      </c>
      <c r="D10" s="9">
        <v>200</v>
      </c>
      <c r="E10" s="9">
        <v>100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 s="6" customFormat="1" ht="25.5" x14ac:dyDescent="0.2">
      <c r="A11" s="13" t="s">
        <v>18</v>
      </c>
      <c r="B11" s="8">
        <v>27500</v>
      </c>
      <c r="C11" s="9">
        <v>0</v>
      </c>
      <c r="D11" s="8">
        <v>27500</v>
      </c>
      <c r="E11" s="9">
        <v>100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s="6" customFormat="1" ht="25.5" x14ac:dyDescent="0.2">
      <c r="A12" s="13" t="s">
        <v>17</v>
      </c>
      <c r="B12" s="8">
        <v>2700</v>
      </c>
      <c r="C12" s="9">
        <v>0</v>
      </c>
      <c r="D12" s="8">
        <v>2700</v>
      </c>
      <c r="E12" s="9">
        <v>100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</row>
    <row r="13" spans="1:40" s="6" customFormat="1" ht="12.75" x14ac:dyDescent="0.2">
      <c r="A13" s="13" t="s">
        <v>16</v>
      </c>
      <c r="B13" s="8">
        <v>104828</v>
      </c>
      <c r="C13" s="8">
        <v>32234</v>
      </c>
      <c r="D13" s="8">
        <v>137062</v>
      </c>
      <c r="E13" s="9">
        <v>130.75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</row>
    <row r="14" spans="1:40" s="6" customFormat="1" ht="22.5" customHeight="1" x14ac:dyDescent="0.15">
      <c r="A14" s="12" t="s">
        <v>15</v>
      </c>
      <c r="B14" s="11">
        <v>2440467</v>
      </c>
      <c r="C14" s="11">
        <v>140028</v>
      </c>
      <c r="D14" s="11">
        <v>2580495</v>
      </c>
      <c r="E14" s="10">
        <v>105.74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</row>
    <row r="15" spans="1:40" s="14" customFormat="1" ht="12.75" x14ac:dyDescent="0.2">
      <c r="A15" s="16" t="s">
        <v>5</v>
      </c>
      <c r="B15" s="15">
        <v>1399753</v>
      </c>
      <c r="C15" s="15">
        <v>22596</v>
      </c>
      <c r="D15" s="15">
        <v>1422349</v>
      </c>
      <c r="E15" s="17">
        <v>101.61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</row>
    <row r="16" spans="1:40" s="6" customFormat="1" ht="12.75" x14ac:dyDescent="0.2">
      <c r="A16" s="13" t="s">
        <v>14</v>
      </c>
      <c r="B16" s="8">
        <v>1160000</v>
      </c>
      <c r="C16" s="8">
        <v>11575</v>
      </c>
      <c r="D16" s="8">
        <v>1171575</v>
      </c>
      <c r="E16" s="9">
        <v>101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</row>
    <row r="17" spans="1:40" s="6" customFormat="1" ht="12.75" x14ac:dyDescent="0.2">
      <c r="A17" s="13" t="s">
        <v>13</v>
      </c>
      <c r="B17" s="8">
        <v>229573</v>
      </c>
      <c r="C17" s="8">
        <v>11101</v>
      </c>
      <c r="D17" s="8">
        <v>240674</v>
      </c>
      <c r="E17" s="9">
        <v>104.84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s="6" customFormat="1" ht="12.75" x14ac:dyDescent="0.2">
      <c r="A18" s="13" t="s">
        <v>12</v>
      </c>
      <c r="B18" s="9">
        <v>800</v>
      </c>
      <c r="C18" s="9">
        <v>0</v>
      </c>
      <c r="D18" s="9">
        <v>800</v>
      </c>
      <c r="E18" s="9">
        <v>100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</row>
    <row r="19" spans="1:40" s="6" customFormat="1" ht="25.5" x14ac:dyDescent="0.2">
      <c r="A19" s="13" t="s">
        <v>11</v>
      </c>
      <c r="B19" s="8">
        <v>9000</v>
      </c>
      <c r="C19" s="9">
        <v>0</v>
      </c>
      <c r="D19" s="8">
        <v>9000</v>
      </c>
      <c r="E19" s="9">
        <v>100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</row>
    <row r="20" spans="1:40" s="6" customFormat="1" ht="12.75" x14ac:dyDescent="0.2">
      <c r="A20" s="13" t="s">
        <v>10</v>
      </c>
      <c r="B20" s="9">
        <v>380</v>
      </c>
      <c r="C20" s="9">
        <v>-80</v>
      </c>
      <c r="D20" s="9">
        <v>300</v>
      </c>
      <c r="E20" s="9">
        <v>78.95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</row>
    <row r="21" spans="1:40" s="14" customFormat="1" ht="12.75" x14ac:dyDescent="0.2">
      <c r="A21" s="16" t="s">
        <v>6</v>
      </c>
      <c r="B21" s="15">
        <v>1040714</v>
      </c>
      <c r="C21" s="15">
        <v>20100</v>
      </c>
      <c r="D21" s="15">
        <v>1060814</v>
      </c>
      <c r="E21" s="17">
        <v>101.93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</row>
    <row r="22" spans="1:40" s="6" customFormat="1" ht="12.75" x14ac:dyDescent="0.2">
      <c r="A22" s="13" t="s">
        <v>113</v>
      </c>
      <c r="B22" s="9">
        <v>0</v>
      </c>
      <c r="C22" s="9">
        <v>855</v>
      </c>
      <c r="D22" s="9">
        <v>855</v>
      </c>
      <c r="E22" s="9">
        <v>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</row>
    <row r="23" spans="1:40" s="6" customFormat="1" ht="12.75" x14ac:dyDescent="0.2">
      <c r="A23" s="13" t="s">
        <v>9</v>
      </c>
      <c r="B23" s="8">
        <v>45575</v>
      </c>
      <c r="C23" s="8">
        <v>5345</v>
      </c>
      <c r="D23" s="8">
        <v>50920</v>
      </c>
      <c r="E23" s="9">
        <v>111.73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</row>
    <row r="24" spans="1:40" s="6" customFormat="1" ht="12.75" x14ac:dyDescent="0.2">
      <c r="A24" s="13" t="s">
        <v>8</v>
      </c>
      <c r="B24" s="8">
        <v>995139</v>
      </c>
      <c r="C24" s="8">
        <v>13900</v>
      </c>
      <c r="D24" s="8">
        <v>1009039</v>
      </c>
      <c r="E24" s="9">
        <v>101.4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</row>
    <row r="25" spans="1:40" ht="20.25" customHeight="1" x14ac:dyDescent="0.15">
      <c r="A25" s="12" t="s">
        <v>7</v>
      </c>
      <c r="B25" s="11">
        <v>2440467</v>
      </c>
      <c r="C25" s="11">
        <v>42696</v>
      </c>
      <c r="D25" s="11">
        <v>2483163</v>
      </c>
      <c r="E25" s="10">
        <v>101.75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0" x14ac:dyDescent="0.15"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0" x14ac:dyDescent="0.15"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0" x14ac:dyDescent="0.15"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x14ac:dyDescent="0.15"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x14ac:dyDescent="0.15"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x14ac:dyDescent="0.15"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x14ac:dyDescent="0.15"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6:40" x14ac:dyDescent="0.15"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6:40" x14ac:dyDescent="0.15"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6:40" x14ac:dyDescent="0.15"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</sheetData>
  <mergeCells count="2">
    <mergeCell ref="A1:E1"/>
    <mergeCell ref="A3:E3"/>
  </mergeCells>
  <pageMargins left="0.74803149606299213" right="0.74803149606299213" top="0.98425196850393704" bottom="0.98425196850393704" header="0.51181102362204722" footer="0.51181102362204722"/>
  <pageSetup paperSize="9" scale="59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5C8A-475C-4CE2-ACE9-1A457AC86ABD}">
  <dimension ref="A1:AC30"/>
  <sheetViews>
    <sheetView showGridLines="0" view="pageBreakPreview" zoomScale="80" zoomScaleNormal="100" zoomScaleSheetLayoutView="80" workbookViewId="0">
      <selection activeCell="B14" sqref="B14"/>
    </sheetView>
  </sheetViews>
  <sheetFormatPr defaultRowHeight="11.25" x14ac:dyDescent="0.15"/>
  <cols>
    <col min="1" max="1" width="95.85546875" style="1" customWidth="1"/>
    <col min="2" max="2" width="39.85546875" style="1" customWidth="1"/>
    <col min="3" max="3" width="36.5703125" style="1" customWidth="1"/>
    <col min="4" max="4" width="45.140625" style="1" customWidth="1"/>
    <col min="5" max="16384" width="9.140625" style="1"/>
  </cols>
  <sheetData>
    <row r="1" spans="1:29" ht="15.75" x14ac:dyDescent="0.25">
      <c r="A1" s="127"/>
      <c r="B1" s="127"/>
      <c r="C1" s="127"/>
      <c r="D1" s="127"/>
      <c r="E1" s="127"/>
    </row>
    <row r="2" spans="1:29" ht="16.5" thickBot="1" x14ac:dyDescent="0.3">
      <c r="A2" s="39" t="s">
        <v>70</v>
      </c>
      <c r="B2" s="39"/>
      <c r="C2" s="39"/>
      <c r="D2" s="39"/>
      <c r="E2" s="19"/>
    </row>
    <row r="3" spans="1:29" s="2" customFormat="1" ht="30.75" customHeight="1" thickBot="1" x14ac:dyDescent="0.2">
      <c r="A3" s="3" t="s">
        <v>0</v>
      </c>
      <c r="B3" s="3" t="s">
        <v>115</v>
      </c>
      <c r="C3" s="3" t="s">
        <v>92</v>
      </c>
      <c r="D3" s="3" t="s">
        <v>116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s="4" customFormat="1" ht="12.75" x14ac:dyDescent="0.2">
      <c r="A4" s="5" t="s">
        <v>3</v>
      </c>
      <c r="B4" s="5"/>
      <c r="C4" s="5"/>
      <c r="D4" s="5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s="6" customFormat="1" ht="12.75" x14ac:dyDescent="0.2">
      <c r="A5" s="31" t="s">
        <v>41</v>
      </c>
      <c r="B5" s="29">
        <v>170450</v>
      </c>
      <c r="C5" s="29">
        <f t="shared" ref="C5:C30" si="0">D5-B5</f>
        <v>13210</v>
      </c>
      <c r="D5" s="29">
        <v>183660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s="6" customFormat="1" ht="12.75" x14ac:dyDescent="0.2">
      <c r="A6" s="31" t="s">
        <v>40</v>
      </c>
      <c r="B6" s="29">
        <v>170450</v>
      </c>
      <c r="C6" s="29">
        <f t="shared" si="0"/>
        <v>13210</v>
      </c>
      <c r="D6" s="29">
        <v>183660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s="6" customFormat="1" ht="12.75" x14ac:dyDescent="0.2">
      <c r="A7" s="31" t="s">
        <v>39</v>
      </c>
      <c r="B7" s="29">
        <v>1400</v>
      </c>
      <c r="C7" s="29">
        <f t="shared" si="0"/>
        <v>0</v>
      </c>
      <c r="D7" s="29">
        <v>1400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s="6" customFormat="1" ht="12.75" x14ac:dyDescent="0.2">
      <c r="A8" s="31" t="s">
        <v>38</v>
      </c>
      <c r="B8" s="29">
        <v>1400</v>
      </c>
      <c r="C8" s="29">
        <f t="shared" si="0"/>
        <v>0</v>
      </c>
      <c r="D8" s="29">
        <v>1400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s="6" customFormat="1" ht="12.75" x14ac:dyDescent="0.2">
      <c r="A9" s="31" t="s">
        <v>37</v>
      </c>
      <c r="B9" s="29">
        <v>113878</v>
      </c>
      <c r="C9" s="29">
        <f t="shared" si="0"/>
        <v>21024</v>
      </c>
      <c r="D9" s="29">
        <v>134902</v>
      </c>
    </row>
    <row r="10" spans="1:29" s="6" customFormat="1" ht="12.75" x14ac:dyDescent="0.2">
      <c r="A10" s="31" t="s">
        <v>36</v>
      </c>
      <c r="B10" s="29">
        <v>27500</v>
      </c>
      <c r="C10" s="29">
        <f t="shared" si="0"/>
        <v>0</v>
      </c>
      <c r="D10" s="29">
        <v>27500</v>
      </c>
    </row>
    <row r="11" spans="1:29" s="6" customFormat="1" ht="12.75" x14ac:dyDescent="0.2">
      <c r="A11" s="31" t="s">
        <v>35</v>
      </c>
      <c r="B11" s="29">
        <v>86378</v>
      </c>
      <c r="C11" s="29">
        <f t="shared" si="0"/>
        <v>21024</v>
      </c>
      <c r="D11" s="29">
        <v>107402</v>
      </c>
    </row>
    <row r="12" spans="1:29" s="6" customFormat="1" ht="12.75" x14ac:dyDescent="0.2">
      <c r="A12" s="31" t="s">
        <v>34</v>
      </c>
      <c r="B12" s="29">
        <v>2153239</v>
      </c>
      <c r="C12" s="29">
        <f t="shared" si="0"/>
        <v>105794</v>
      </c>
      <c r="D12" s="29">
        <v>2259033</v>
      </c>
    </row>
    <row r="13" spans="1:29" s="6" customFormat="1" ht="12.75" x14ac:dyDescent="0.2">
      <c r="A13" s="31" t="s">
        <v>33</v>
      </c>
      <c r="B13" s="29">
        <v>1262100</v>
      </c>
      <c r="C13" s="29">
        <f t="shared" si="0"/>
        <v>105794</v>
      </c>
      <c r="D13" s="29">
        <v>1367894</v>
      </c>
    </row>
    <row r="14" spans="1:29" s="6" customFormat="1" ht="12.75" x14ac:dyDescent="0.2">
      <c r="A14" s="31" t="s">
        <v>118</v>
      </c>
      <c r="B14" s="29">
        <v>891139</v>
      </c>
      <c r="C14" s="29">
        <f t="shared" si="0"/>
        <v>0</v>
      </c>
      <c r="D14" s="29">
        <v>891139</v>
      </c>
    </row>
    <row r="15" spans="1:29" s="6" customFormat="1" ht="12.75" x14ac:dyDescent="0.2">
      <c r="A15" s="31" t="s">
        <v>32</v>
      </c>
      <c r="B15" s="29">
        <v>1500</v>
      </c>
      <c r="C15" s="29">
        <f t="shared" si="0"/>
        <v>0</v>
      </c>
      <c r="D15" s="29">
        <v>1500</v>
      </c>
    </row>
    <row r="16" spans="1:29" s="6" customFormat="1" ht="12.75" x14ac:dyDescent="0.2">
      <c r="A16" s="31" t="s">
        <v>31</v>
      </c>
      <c r="B16" s="29">
        <v>1500</v>
      </c>
      <c r="C16" s="29">
        <f t="shared" si="0"/>
        <v>0</v>
      </c>
      <c r="D16" s="29">
        <v>1500</v>
      </c>
    </row>
    <row r="17" spans="1:4" s="6" customFormat="1" ht="25.5" customHeight="1" x14ac:dyDescent="0.2">
      <c r="A17" s="70" t="s">
        <v>15</v>
      </c>
      <c r="B17" s="11">
        <v>2440467</v>
      </c>
      <c r="C17" s="8">
        <f t="shared" si="0"/>
        <v>140028</v>
      </c>
      <c r="D17" s="11">
        <v>2580495</v>
      </c>
    </row>
    <row r="18" spans="1:4" s="6" customFormat="1" ht="25.5" customHeight="1" x14ac:dyDescent="0.2">
      <c r="A18" s="31" t="s">
        <v>41</v>
      </c>
      <c r="B18" s="29">
        <v>170450</v>
      </c>
      <c r="C18" s="29">
        <f t="shared" si="0"/>
        <v>13210</v>
      </c>
      <c r="D18" s="29">
        <v>183660</v>
      </c>
    </row>
    <row r="19" spans="1:4" s="6" customFormat="1" ht="25.5" customHeight="1" x14ac:dyDescent="0.2">
      <c r="A19" s="31" t="s">
        <v>40</v>
      </c>
      <c r="B19" s="29">
        <v>170450</v>
      </c>
      <c r="C19" s="29">
        <f t="shared" si="0"/>
        <v>13210</v>
      </c>
      <c r="D19" s="29">
        <v>183660</v>
      </c>
    </row>
    <row r="20" spans="1:4" s="6" customFormat="1" ht="12.75" x14ac:dyDescent="0.2">
      <c r="A20" s="31" t="s">
        <v>39</v>
      </c>
      <c r="B20" s="29">
        <v>1400</v>
      </c>
      <c r="C20" s="29">
        <f t="shared" si="0"/>
        <v>245</v>
      </c>
      <c r="D20" s="29">
        <v>1645</v>
      </c>
    </row>
    <row r="21" spans="1:4" s="6" customFormat="1" ht="12.75" x14ac:dyDescent="0.2">
      <c r="A21" s="31" t="s">
        <v>38</v>
      </c>
      <c r="B21" s="29">
        <v>1400</v>
      </c>
      <c r="C21" s="29">
        <f t="shared" si="0"/>
        <v>245</v>
      </c>
      <c r="D21" s="29">
        <v>1645</v>
      </c>
    </row>
    <row r="22" spans="1:4" s="6" customFormat="1" ht="12.75" x14ac:dyDescent="0.2">
      <c r="A22" s="31" t="s">
        <v>37</v>
      </c>
      <c r="B22" s="29">
        <v>113878</v>
      </c>
      <c r="C22" s="29">
        <f t="shared" si="0"/>
        <v>28521</v>
      </c>
      <c r="D22" s="29">
        <v>142399</v>
      </c>
    </row>
    <row r="23" spans="1:4" s="6" customFormat="1" ht="12.75" x14ac:dyDescent="0.2">
      <c r="A23" s="31" t="s">
        <v>36</v>
      </c>
      <c r="B23" s="29">
        <v>27500</v>
      </c>
      <c r="C23" s="29">
        <f t="shared" si="0"/>
        <v>7497</v>
      </c>
      <c r="D23" s="29">
        <v>34997</v>
      </c>
    </row>
    <row r="24" spans="1:4" s="6" customFormat="1" ht="12.75" x14ac:dyDescent="0.2">
      <c r="A24" s="31" t="s">
        <v>35</v>
      </c>
      <c r="B24" s="29">
        <v>86378</v>
      </c>
      <c r="C24" s="29">
        <f t="shared" si="0"/>
        <v>21024</v>
      </c>
      <c r="D24" s="29">
        <v>107402</v>
      </c>
    </row>
    <row r="25" spans="1:4" s="6" customFormat="1" ht="12.75" x14ac:dyDescent="0.2">
      <c r="A25" s="31" t="s">
        <v>34</v>
      </c>
      <c r="B25" s="29">
        <v>2153239</v>
      </c>
      <c r="C25" s="29">
        <f t="shared" si="0"/>
        <v>720</v>
      </c>
      <c r="D25" s="29">
        <v>2153959</v>
      </c>
    </row>
    <row r="26" spans="1:4" s="6" customFormat="1" ht="12.75" x14ac:dyDescent="0.2">
      <c r="A26" s="31" t="s">
        <v>33</v>
      </c>
      <c r="B26" s="29">
        <v>1262100</v>
      </c>
      <c r="C26" s="29">
        <f t="shared" si="0"/>
        <v>720</v>
      </c>
      <c r="D26" s="29">
        <v>1262820</v>
      </c>
    </row>
    <row r="27" spans="1:4" s="6" customFormat="1" ht="12.75" x14ac:dyDescent="0.2">
      <c r="A27" s="31" t="s">
        <v>118</v>
      </c>
      <c r="B27" s="29">
        <v>891139</v>
      </c>
      <c r="C27" s="29">
        <f t="shared" si="0"/>
        <v>0</v>
      </c>
      <c r="D27" s="29">
        <v>891139</v>
      </c>
    </row>
    <row r="28" spans="1:4" s="6" customFormat="1" ht="12.75" x14ac:dyDescent="0.2">
      <c r="A28" s="31" t="s">
        <v>32</v>
      </c>
      <c r="B28" s="29">
        <v>1500</v>
      </c>
      <c r="C28" s="29">
        <f t="shared" si="0"/>
        <v>0</v>
      </c>
      <c r="D28" s="29">
        <v>1500</v>
      </c>
    </row>
    <row r="29" spans="1:4" s="6" customFormat="1" ht="12.75" x14ac:dyDescent="0.2">
      <c r="A29" s="31" t="s">
        <v>31</v>
      </c>
      <c r="B29" s="29">
        <v>1500</v>
      </c>
      <c r="C29" s="29">
        <f t="shared" si="0"/>
        <v>0</v>
      </c>
      <c r="D29" s="29">
        <v>1500</v>
      </c>
    </row>
    <row r="30" spans="1:4" s="6" customFormat="1" ht="25.5" customHeight="1" x14ac:dyDescent="0.2">
      <c r="A30" s="70" t="s">
        <v>7</v>
      </c>
      <c r="B30" s="11">
        <v>2440467</v>
      </c>
      <c r="C30" s="8">
        <f t="shared" si="0"/>
        <v>42696</v>
      </c>
      <c r="D30" s="11">
        <v>2483163</v>
      </c>
    </row>
  </sheetData>
  <mergeCells count="1">
    <mergeCell ref="A1:E1"/>
  </mergeCells>
  <pageMargins left="0.74803149606299213" right="0.74803149606299213" top="0.98425196850393704" bottom="0.98425196850393704" header="0.51181102362204722" footer="0.51181102362204722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4ECB-590C-433D-9B5E-E23346791E6E}">
  <dimension ref="A1:AL11"/>
  <sheetViews>
    <sheetView showGridLines="0" view="pageBreakPreview" zoomScale="80" zoomScaleNormal="100" zoomScaleSheetLayoutView="80" workbookViewId="0">
      <selection activeCell="B22" sqref="B22"/>
    </sheetView>
  </sheetViews>
  <sheetFormatPr defaultRowHeight="11.25" x14ac:dyDescent="0.15"/>
  <cols>
    <col min="1" max="1" width="66" style="1" customWidth="1"/>
    <col min="2" max="2" width="24.85546875" style="1" customWidth="1"/>
    <col min="3" max="3" width="38.140625" style="1" customWidth="1"/>
    <col min="4" max="4" width="28.42578125" style="1" customWidth="1"/>
    <col min="5" max="5" width="25.85546875" style="1" customWidth="1"/>
    <col min="6" max="16384" width="9.140625" style="1"/>
  </cols>
  <sheetData>
    <row r="1" spans="1:38" ht="21" customHeight="1" x14ac:dyDescent="0.2">
      <c r="A1" s="40" t="s">
        <v>68</v>
      </c>
    </row>
    <row r="2" spans="1:38" ht="9.75" customHeight="1" thickBot="1" x14ac:dyDescent="0.2"/>
    <row r="3" spans="1:38" s="2" customFormat="1" ht="25.5" customHeight="1" thickBot="1" x14ac:dyDescent="0.2">
      <c r="A3" s="3" t="s">
        <v>0</v>
      </c>
      <c r="B3" s="3" t="s">
        <v>111</v>
      </c>
      <c r="C3" s="3" t="s">
        <v>1</v>
      </c>
      <c r="D3" s="3" t="s">
        <v>112</v>
      </c>
      <c r="E3" s="3" t="s">
        <v>2</v>
      </c>
    </row>
    <row r="4" spans="1:38" s="4" customFormat="1" ht="24.75" customHeight="1" x14ac:dyDescent="0.2">
      <c r="A4" s="5" t="s">
        <v>3</v>
      </c>
      <c r="B4" s="5"/>
      <c r="C4" s="5"/>
      <c r="D4" s="5"/>
      <c r="E4" s="5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</row>
    <row r="5" spans="1:38" s="6" customFormat="1" ht="12.75" x14ac:dyDescent="0.2">
      <c r="A5" s="33" t="s">
        <v>45</v>
      </c>
      <c r="B5" s="8">
        <v>2440467</v>
      </c>
      <c r="C5" s="8">
        <v>42696</v>
      </c>
      <c r="D5" s="8">
        <v>2483163</v>
      </c>
      <c r="E5" s="9">
        <v>101.75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s="6" customFormat="1" ht="12.75" x14ac:dyDescent="0.2">
      <c r="A6" s="30" t="s">
        <v>44</v>
      </c>
      <c r="B6" s="29">
        <v>2439987</v>
      </c>
      <c r="C6" s="29">
        <v>42776</v>
      </c>
      <c r="D6" s="29">
        <v>2482763</v>
      </c>
      <c r="E6" s="32">
        <v>101.75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s="6" customFormat="1" ht="12.75" x14ac:dyDescent="0.2">
      <c r="A7" s="30" t="s">
        <v>43</v>
      </c>
      <c r="B7" s="32">
        <v>100</v>
      </c>
      <c r="C7" s="30"/>
      <c r="D7" s="32">
        <v>100</v>
      </c>
      <c r="E7" s="32">
        <v>100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</row>
    <row r="8" spans="1:38" s="6" customFormat="1" ht="12.75" x14ac:dyDescent="0.2">
      <c r="A8" s="30" t="s">
        <v>42</v>
      </c>
      <c r="B8" s="32">
        <v>380</v>
      </c>
      <c r="C8" s="32">
        <v>-80</v>
      </c>
      <c r="D8" s="32">
        <v>300</v>
      </c>
      <c r="E8" s="32">
        <v>78.95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</row>
    <row r="9" spans="1:38" s="6" customFormat="1" x14ac:dyDescent="0.15">
      <c r="A9" s="12" t="s">
        <v>7</v>
      </c>
      <c r="B9" s="11">
        <v>2440467</v>
      </c>
      <c r="C9" s="11">
        <v>42696</v>
      </c>
      <c r="D9" s="11">
        <v>2483163</v>
      </c>
      <c r="E9" s="10">
        <v>101.75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  <row r="10" spans="1:38" x14ac:dyDescent="0.15"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</row>
    <row r="11" spans="1:38" x14ac:dyDescent="0.15"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</row>
  </sheetData>
  <pageMargins left="0.74803149606299213" right="0.74803149606299213" top="0.98425196850393704" bottom="0.98425196850393704" header="0.51181102362204722" footer="0.51181102362204722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2AA-97E4-4E96-BF8A-5F884C3DA288}">
  <dimension ref="A1:E12"/>
  <sheetViews>
    <sheetView view="pageBreakPreview" zoomScale="60" zoomScaleNormal="100" workbookViewId="0">
      <selection activeCell="D12" sqref="D12"/>
    </sheetView>
  </sheetViews>
  <sheetFormatPr defaultRowHeight="15" x14ac:dyDescent="0.25"/>
  <cols>
    <col min="1" max="1" width="28.7109375" customWidth="1"/>
    <col min="2" max="2" width="31.7109375" customWidth="1"/>
    <col min="3" max="3" width="18.42578125" customWidth="1"/>
    <col min="4" max="4" width="25.7109375" customWidth="1"/>
    <col min="5" max="5" width="20" customWidth="1"/>
  </cols>
  <sheetData>
    <row r="1" spans="1:5" ht="15.75" customHeight="1" x14ac:dyDescent="0.25">
      <c r="A1" s="128" t="s">
        <v>71</v>
      </c>
      <c r="B1" s="128"/>
      <c r="C1" s="128"/>
      <c r="D1" s="128"/>
      <c r="E1" s="128"/>
    </row>
    <row r="2" spans="1:5" ht="15.75" x14ac:dyDescent="0.25">
      <c r="A2" s="22"/>
      <c r="B2" s="22"/>
      <c r="C2" s="22"/>
      <c r="D2" s="22"/>
      <c r="E2" s="22"/>
    </row>
    <row r="3" spans="1:5" ht="15.75" x14ac:dyDescent="0.25">
      <c r="A3" s="128" t="s">
        <v>72</v>
      </c>
      <c r="B3" s="128"/>
      <c r="C3" s="128"/>
      <c r="D3" s="128"/>
      <c r="E3" s="128"/>
    </row>
    <row r="4" spans="1:5" ht="18" x14ac:dyDescent="0.25">
      <c r="A4" s="41"/>
      <c r="B4" s="41"/>
      <c r="C4" s="41"/>
      <c r="D4" s="41"/>
      <c r="E4" s="42" t="s">
        <v>73</v>
      </c>
    </row>
    <row r="5" spans="1:5" ht="15.75" x14ac:dyDescent="0.25">
      <c r="A5" s="43" t="s">
        <v>74</v>
      </c>
      <c r="B5" s="44" t="s">
        <v>62</v>
      </c>
      <c r="C5" s="44" t="s">
        <v>109</v>
      </c>
      <c r="D5" s="43" t="s">
        <v>75</v>
      </c>
      <c r="E5" s="43" t="s">
        <v>117</v>
      </c>
    </row>
    <row r="6" spans="1:5" x14ac:dyDescent="0.25">
      <c r="A6" s="45">
        <v>1</v>
      </c>
      <c r="B6" s="46">
        <v>2</v>
      </c>
      <c r="C6" s="46">
        <v>3</v>
      </c>
      <c r="D6" s="45">
        <v>4</v>
      </c>
      <c r="E6" s="45">
        <v>5</v>
      </c>
    </row>
    <row r="7" spans="1:5" ht="48" customHeight="1" x14ac:dyDescent="0.25">
      <c r="A7" s="47">
        <v>8</v>
      </c>
      <c r="B7" s="47" t="s">
        <v>76</v>
      </c>
      <c r="C7" s="48">
        <v>0</v>
      </c>
      <c r="D7" s="28">
        <v>0</v>
      </c>
      <c r="E7" s="28">
        <v>0</v>
      </c>
    </row>
    <row r="8" spans="1:5" ht="27" customHeight="1" x14ac:dyDescent="0.25">
      <c r="A8" s="49">
        <v>84</v>
      </c>
      <c r="B8" s="50" t="s">
        <v>77</v>
      </c>
      <c r="C8" s="51"/>
      <c r="D8" s="52"/>
      <c r="E8" s="52"/>
    </row>
    <row r="9" spans="1:5" ht="15.75" x14ac:dyDescent="0.25">
      <c r="A9" s="53" t="s">
        <v>78</v>
      </c>
      <c r="B9" s="54"/>
      <c r="C9" s="51"/>
      <c r="D9" s="52"/>
      <c r="E9" s="52"/>
    </row>
    <row r="10" spans="1:5" ht="66.75" customHeight="1" x14ac:dyDescent="0.25">
      <c r="A10" s="55">
        <v>5</v>
      </c>
      <c r="B10" s="56" t="s">
        <v>79</v>
      </c>
      <c r="C10" s="48">
        <v>0</v>
      </c>
      <c r="D10" s="28">
        <v>0</v>
      </c>
      <c r="E10" s="28">
        <v>0</v>
      </c>
    </row>
    <row r="11" spans="1:5" ht="51" customHeight="1" x14ac:dyDescent="0.25">
      <c r="A11" s="49">
        <v>54</v>
      </c>
      <c r="B11" s="57" t="s">
        <v>80</v>
      </c>
      <c r="C11" s="51"/>
      <c r="D11" s="52"/>
      <c r="E11" s="52"/>
    </row>
    <row r="12" spans="1:5" ht="15.75" x14ac:dyDescent="0.25">
      <c r="A12" s="53" t="s">
        <v>78</v>
      </c>
      <c r="B12" s="54"/>
      <c r="C12" s="58"/>
      <c r="D12" s="59"/>
      <c r="E12" s="59"/>
    </row>
  </sheetData>
  <mergeCells count="2">
    <mergeCell ref="A1:E1"/>
    <mergeCell ref="A3:E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17F3-D176-43E1-9626-03345EF0AC18}">
  <dimension ref="A1:E17"/>
  <sheetViews>
    <sheetView view="pageBreakPreview" zoomScale="60" zoomScaleNormal="100" workbookViewId="0">
      <selection activeCell="H20" sqref="H20"/>
    </sheetView>
  </sheetViews>
  <sheetFormatPr defaultRowHeight="15" x14ac:dyDescent="0.25"/>
  <cols>
    <col min="1" max="1" width="33.7109375" customWidth="1"/>
    <col min="2" max="2" width="31.28515625" customWidth="1"/>
    <col min="3" max="3" width="30.140625" customWidth="1"/>
    <col min="4" max="4" width="26.7109375" customWidth="1"/>
    <col min="5" max="5" width="23.140625" customWidth="1"/>
  </cols>
  <sheetData>
    <row r="1" spans="1:5" ht="15.75" customHeight="1" x14ac:dyDescent="0.25">
      <c r="A1" s="128" t="s">
        <v>81</v>
      </c>
      <c r="B1" s="128"/>
      <c r="C1" s="128"/>
      <c r="D1" s="128"/>
      <c r="E1" s="128"/>
    </row>
    <row r="2" spans="1:5" ht="18" x14ac:dyDescent="0.25">
      <c r="B2" s="41"/>
      <c r="C2" s="41"/>
      <c r="D2" s="41"/>
      <c r="E2" s="42" t="s">
        <v>73</v>
      </c>
    </row>
    <row r="3" spans="1:5" ht="15.75" x14ac:dyDescent="0.25">
      <c r="A3" s="43" t="s">
        <v>74</v>
      </c>
      <c r="B3" s="44" t="s">
        <v>62</v>
      </c>
      <c r="C3" s="44" t="s">
        <v>109</v>
      </c>
      <c r="D3" s="43" t="s">
        <v>75</v>
      </c>
      <c r="E3" s="43" t="s">
        <v>110</v>
      </c>
    </row>
    <row r="4" spans="1:5" x14ac:dyDescent="0.25">
      <c r="A4" s="45">
        <v>1</v>
      </c>
      <c r="B4" s="46">
        <v>2</v>
      </c>
      <c r="C4" s="46">
        <v>3</v>
      </c>
      <c r="D4" s="45">
        <v>4</v>
      </c>
      <c r="E4" s="45">
        <v>5</v>
      </c>
    </row>
    <row r="5" spans="1:5" ht="30.75" customHeight="1" x14ac:dyDescent="0.25">
      <c r="A5" s="47"/>
      <c r="B5" s="47" t="s">
        <v>82</v>
      </c>
      <c r="C5" s="48">
        <v>0</v>
      </c>
      <c r="D5" s="28">
        <v>0</v>
      </c>
      <c r="E5" s="28">
        <v>0</v>
      </c>
    </row>
    <row r="6" spans="1:5" ht="22.5" customHeight="1" x14ac:dyDescent="0.25">
      <c r="A6" s="60">
        <v>1</v>
      </c>
      <c r="B6" s="60" t="s">
        <v>83</v>
      </c>
      <c r="C6" s="58"/>
      <c r="D6" s="59"/>
      <c r="E6" s="59"/>
    </row>
    <row r="7" spans="1:5" ht="15.75" x14ac:dyDescent="0.25">
      <c r="A7" s="61">
        <v>11</v>
      </c>
      <c r="B7" s="62" t="s">
        <v>83</v>
      </c>
      <c r="C7" s="58"/>
      <c r="D7" s="59"/>
      <c r="E7" s="59"/>
    </row>
    <row r="8" spans="1:5" ht="57" customHeight="1" x14ac:dyDescent="0.25">
      <c r="A8" s="60">
        <v>8</v>
      </c>
      <c r="B8" s="60" t="s">
        <v>84</v>
      </c>
      <c r="C8" s="58"/>
      <c r="D8" s="59"/>
      <c r="E8" s="59"/>
    </row>
    <row r="9" spans="1:5" ht="67.5" customHeight="1" x14ac:dyDescent="0.25">
      <c r="A9" s="63">
        <v>81</v>
      </c>
      <c r="B9" s="64" t="s">
        <v>84</v>
      </c>
      <c r="C9" s="58"/>
      <c r="D9" s="59"/>
      <c r="E9" s="59"/>
    </row>
    <row r="10" spans="1:5" ht="15.75" x14ac:dyDescent="0.25">
      <c r="A10" s="65"/>
      <c r="B10" s="65" t="s">
        <v>78</v>
      </c>
      <c r="C10" s="58"/>
      <c r="D10" s="59"/>
      <c r="E10" s="59"/>
    </row>
    <row r="11" spans="1:5" ht="15.75" x14ac:dyDescent="0.25">
      <c r="A11" s="64"/>
      <c r="B11" s="64"/>
      <c r="C11" s="58"/>
      <c r="D11" s="59"/>
      <c r="E11" s="59"/>
    </row>
    <row r="12" spans="1:5" ht="28.5" customHeight="1" x14ac:dyDescent="0.25">
      <c r="A12" s="47"/>
      <c r="B12" s="47" t="s">
        <v>85</v>
      </c>
      <c r="C12" s="48">
        <v>0</v>
      </c>
      <c r="D12" s="28">
        <v>0</v>
      </c>
      <c r="E12" s="28">
        <v>0</v>
      </c>
    </row>
    <row r="13" spans="1:5" ht="32.25" customHeight="1" x14ac:dyDescent="0.25">
      <c r="A13" s="60">
        <v>1</v>
      </c>
      <c r="B13" s="66" t="s">
        <v>83</v>
      </c>
      <c r="C13" s="58"/>
      <c r="D13" s="59"/>
      <c r="E13" s="59"/>
    </row>
    <row r="14" spans="1:5" ht="15.75" x14ac:dyDescent="0.25">
      <c r="A14" s="61">
        <v>11</v>
      </c>
      <c r="B14" s="62" t="s">
        <v>83</v>
      </c>
      <c r="C14" s="58"/>
      <c r="D14" s="59"/>
      <c r="E14" s="59"/>
    </row>
    <row r="15" spans="1:5" ht="15.75" x14ac:dyDescent="0.25">
      <c r="A15" s="60">
        <v>3</v>
      </c>
      <c r="B15" s="66" t="s">
        <v>86</v>
      </c>
      <c r="C15" s="58"/>
      <c r="D15" s="59"/>
      <c r="E15" s="59"/>
    </row>
    <row r="16" spans="1:5" ht="15.75" x14ac:dyDescent="0.25">
      <c r="A16" s="61">
        <v>31</v>
      </c>
      <c r="B16" s="62" t="s">
        <v>86</v>
      </c>
      <c r="C16" s="58"/>
      <c r="D16" s="59"/>
      <c r="E16" s="59"/>
    </row>
    <row r="17" spans="1:5" ht="15.75" x14ac:dyDescent="0.25">
      <c r="A17" s="67"/>
      <c r="B17" s="67" t="s">
        <v>78</v>
      </c>
      <c r="C17" s="58"/>
      <c r="D17" s="59"/>
      <c r="E17" s="59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1BAC-D95D-47F9-BAF6-23EF6F52D4BC}">
  <dimension ref="A1:S129"/>
  <sheetViews>
    <sheetView showGridLines="0" tabSelected="1" view="pageBreakPreview" topLeftCell="A108" zoomScaleNormal="100" zoomScaleSheetLayoutView="100" workbookViewId="0">
      <selection activeCell="B128" sqref="B128"/>
    </sheetView>
  </sheetViews>
  <sheetFormatPr defaultRowHeight="11.25" x14ac:dyDescent="0.15"/>
  <cols>
    <col min="1" max="1" width="76" style="1" customWidth="1"/>
    <col min="2" max="2" width="27.7109375" style="1" customWidth="1"/>
    <col min="3" max="3" width="40.140625" style="1" customWidth="1"/>
    <col min="4" max="4" width="32.42578125" style="1" customWidth="1"/>
    <col min="5" max="5" width="30.42578125" style="1" customWidth="1"/>
    <col min="6" max="16384" width="9.140625" style="1"/>
  </cols>
  <sheetData>
    <row r="1" spans="1:19" ht="21.75" customHeight="1" x14ac:dyDescent="0.2">
      <c r="A1" s="132" t="s">
        <v>87</v>
      </c>
      <c r="B1" s="132"/>
      <c r="C1" s="132"/>
      <c r="D1" s="132"/>
      <c r="E1" s="132"/>
    </row>
    <row r="2" spans="1:19" ht="21" customHeight="1" x14ac:dyDescent="0.2">
      <c r="A2" s="133" t="s">
        <v>88</v>
      </c>
      <c r="B2" s="133"/>
      <c r="C2" s="133"/>
      <c r="D2" s="133"/>
      <c r="E2" s="133"/>
    </row>
    <row r="3" spans="1:19" ht="21" customHeight="1" x14ac:dyDescent="0.2">
      <c r="A3" s="68" t="s">
        <v>105</v>
      </c>
      <c r="B3" s="69"/>
      <c r="C3" s="69"/>
      <c r="D3" s="69"/>
      <c r="E3" s="69"/>
    </row>
    <row r="4" spans="1:19" ht="21" customHeight="1" x14ac:dyDescent="0.2">
      <c r="A4" s="68" t="s">
        <v>106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21" customHeight="1" thickBot="1" x14ac:dyDescent="0.2"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s="2" customFormat="1" ht="33" customHeight="1" thickBot="1" x14ac:dyDescent="0.2">
      <c r="A6" s="3" t="s">
        <v>0</v>
      </c>
      <c r="B6" s="3" t="s">
        <v>111</v>
      </c>
      <c r="C6" s="3" t="s">
        <v>61</v>
      </c>
      <c r="D6" s="3" t="s">
        <v>112</v>
      </c>
      <c r="E6" s="3" t="s">
        <v>60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36" customFormat="1" ht="56.25" customHeight="1" x14ac:dyDescent="0.25">
      <c r="A7" s="96" t="s">
        <v>59</v>
      </c>
      <c r="B7" s="97">
        <v>2440467</v>
      </c>
      <c r="C7" s="97">
        <v>42696</v>
      </c>
      <c r="D7" s="97">
        <v>2483163</v>
      </c>
      <c r="E7" s="98">
        <v>101.75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s="4" customFormat="1" ht="24" customHeight="1" x14ac:dyDescent="0.2">
      <c r="A8" s="5" t="s">
        <v>58</v>
      </c>
      <c r="B8" s="35">
        <v>2440467</v>
      </c>
      <c r="C8" s="35">
        <v>42696</v>
      </c>
      <c r="D8" s="35">
        <v>2483163</v>
      </c>
      <c r="E8" s="34">
        <v>101.75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s="6" customFormat="1" ht="27" customHeight="1" x14ac:dyDescent="0.2">
      <c r="A9" s="7" t="s">
        <v>120</v>
      </c>
      <c r="B9" s="8">
        <v>2440467</v>
      </c>
      <c r="C9" s="8">
        <v>42696</v>
      </c>
      <c r="D9" s="8">
        <v>2483163</v>
      </c>
      <c r="E9" s="9">
        <v>101.75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s="6" customFormat="1" ht="12.75" x14ac:dyDescent="0.2">
      <c r="A10" s="33" t="s">
        <v>40</v>
      </c>
      <c r="B10" s="8">
        <f>B19+B38+B44+B61+B74</f>
        <v>170450</v>
      </c>
      <c r="C10" s="8">
        <f>C19+C38+C44+C61+C74</f>
        <v>13210</v>
      </c>
      <c r="D10" s="8">
        <f>D19+D38+D44+D61+D74</f>
        <v>183660</v>
      </c>
      <c r="E10" s="8">
        <f>(D10/B10)*100</f>
        <v>107.75007333528895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s="6" customFormat="1" ht="12.75" x14ac:dyDescent="0.2">
      <c r="A11" s="33" t="s">
        <v>38</v>
      </c>
      <c r="B11" s="8">
        <f>B89</f>
        <v>1400</v>
      </c>
      <c r="C11" s="9">
        <f>C89</f>
        <v>245</v>
      </c>
      <c r="D11" s="8">
        <f>D89</f>
        <v>1645</v>
      </c>
      <c r="E11" s="8">
        <f t="shared" ref="E11:E16" si="0">(D11/B11)*100</f>
        <v>117.5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s="6" customFormat="1" ht="12.75" x14ac:dyDescent="0.2">
      <c r="A12" s="33" t="s">
        <v>36</v>
      </c>
      <c r="B12" s="8">
        <f>B54+B65+B92+B107</f>
        <v>27500</v>
      </c>
      <c r="C12" s="8">
        <f>C54+C65+C92+C107</f>
        <v>7497</v>
      </c>
      <c r="D12" s="8">
        <f>D54+D65+D92+D107</f>
        <v>34997</v>
      </c>
      <c r="E12" s="8">
        <f t="shared" si="0"/>
        <v>127.26181818181819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s="6" customFormat="1" ht="12.75" x14ac:dyDescent="0.2">
      <c r="A13" s="33" t="s">
        <v>35</v>
      </c>
      <c r="B13" s="8">
        <f>B25+B95+B110</f>
        <v>86378</v>
      </c>
      <c r="C13" s="8">
        <f>C25+C95+C110</f>
        <v>21024</v>
      </c>
      <c r="D13" s="8">
        <f>D25+D95+D110</f>
        <v>107402</v>
      </c>
      <c r="E13" s="8">
        <f t="shared" si="0"/>
        <v>124.33953089907152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s="6" customFormat="1" ht="12.75" x14ac:dyDescent="0.2">
      <c r="A14" s="33" t="s">
        <v>118</v>
      </c>
      <c r="B14" s="8">
        <f>B29</f>
        <v>891139</v>
      </c>
      <c r="C14" s="8">
        <f>C29</f>
        <v>0</v>
      </c>
      <c r="D14" s="8">
        <f>D29</f>
        <v>891139</v>
      </c>
      <c r="E14" s="8">
        <f t="shared" si="0"/>
        <v>100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s="6" customFormat="1" ht="12.75" x14ac:dyDescent="0.2">
      <c r="A15" s="33" t="s">
        <v>33</v>
      </c>
      <c r="B15" s="8">
        <f>B47+B57+B69+B80+B84+B99</f>
        <v>1262100</v>
      </c>
      <c r="C15" s="8">
        <f>C47+C57+C69+C80+C84+C99</f>
        <v>720</v>
      </c>
      <c r="D15" s="8">
        <f>D47+D57+D69+D80+D84+D99</f>
        <v>1262820</v>
      </c>
      <c r="E15" s="8">
        <f t="shared" si="0"/>
        <v>100.05704777751367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s="6" customFormat="1" ht="12.75" x14ac:dyDescent="0.2">
      <c r="A16" s="33" t="s">
        <v>31</v>
      </c>
      <c r="B16" s="8">
        <f>B103</f>
        <v>1500</v>
      </c>
      <c r="C16" s="9">
        <f>C103</f>
        <v>0</v>
      </c>
      <c r="D16" s="8">
        <v>1500</v>
      </c>
      <c r="E16" s="8">
        <f t="shared" si="0"/>
        <v>100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s="6" customFormat="1" ht="23.25" customHeight="1" x14ac:dyDescent="0.2">
      <c r="A17" s="93" t="s">
        <v>57</v>
      </c>
      <c r="B17" s="94">
        <v>1043139</v>
      </c>
      <c r="C17" s="99">
        <v>18510</v>
      </c>
      <c r="D17" s="94">
        <v>1061649</v>
      </c>
      <c r="E17" s="95">
        <v>101.77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s="6" customFormat="1" ht="23.25" customHeight="1" x14ac:dyDescent="0.2">
      <c r="A18" s="16" t="s">
        <v>56</v>
      </c>
      <c r="B18" s="15">
        <v>1043139</v>
      </c>
      <c r="C18" s="15">
        <v>2000</v>
      </c>
      <c r="D18" s="15">
        <v>1045139</v>
      </c>
      <c r="E18" s="17">
        <v>100.19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s="14" customFormat="1" ht="12.75" x14ac:dyDescent="0.2">
      <c r="A19" s="33" t="s">
        <v>40</v>
      </c>
      <c r="B19" s="8">
        <v>151000</v>
      </c>
      <c r="C19" s="8">
        <v>1000</v>
      </c>
      <c r="D19" s="8">
        <v>152000</v>
      </c>
      <c r="E19" s="9">
        <v>100.66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s="6" customFormat="1" ht="15" customHeight="1" x14ac:dyDescent="0.2">
      <c r="A20" s="7" t="s">
        <v>5</v>
      </c>
      <c r="B20" s="8">
        <v>1000</v>
      </c>
      <c r="C20" s="9">
        <v>0</v>
      </c>
      <c r="D20" s="8">
        <v>1000</v>
      </c>
      <c r="E20" s="9">
        <v>100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s="6" customFormat="1" ht="12.75" x14ac:dyDescent="0.2">
      <c r="A21" s="13" t="s">
        <v>13</v>
      </c>
      <c r="B21" s="8">
        <v>1000</v>
      </c>
      <c r="C21" s="9">
        <v>0</v>
      </c>
      <c r="D21" s="8">
        <v>1000</v>
      </c>
      <c r="E21" s="9">
        <v>100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s="6" customFormat="1" ht="12.75" x14ac:dyDescent="0.2">
      <c r="A22" s="7" t="s">
        <v>6</v>
      </c>
      <c r="B22" s="8">
        <v>150000</v>
      </c>
      <c r="C22" s="8">
        <v>1000</v>
      </c>
      <c r="D22" s="8">
        <v>151000</v>
      </c>
      <c r="E22" s="9">
        <v>100.67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 s="6" customFormat="1" ht="12.75" x14ac:dyDescent="0.2">
      <c r="A23" s="13" t="s">
        <v>9</v>
      </c>
      <c r="B23" s="9">
        <v>0</v>
      </c>
      <c r="C23" s="8">
        <v>1000</v>
      </c>
      <c r="D23" s="8">
        <v>1000</v>
      </c>
      <c r="E23" s="9">
        <v>0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s="6" customFormat="1" ht="12.75" x14ac:dyDescent="0.2">
      <c r="A24" s="13" t="s">
        <v>8</v>
      </c>
      <c r="B24" s="8">
        <v>150000</v>
      </c>
      <c r="C24" s="9">
        <v>0</v>
      </c>
      <c r="D24" s="8">
        <v>150000</v>
      </c>
      <c r="E24" s="9">
        <v>100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s="6" customFormat="1" ht="12.75" x14ac:dyDescent="0.2">
      <c r="A25" s="33" t="s">
        <v>35</v>
      </c>
      <c r="B25" s="8">
        <v>1000</v>
      </c>
      <c r="C25" s="8">
        <v>1000</v>
      </c>
      <c r="D25" s="8">
        <v>2000</v>
      </c>
      <c r="E25" s="9">
        <v>200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s="6" customFormat="1" ht="12.75" x14ac:dyDescent="0.2">
      <c r="A26" s="7" t="s">
        <v>6</v>
      </c>
      <c r="B26" s="8">
        <v>1000</v>
      </c>
      <c r="C26" s="8">
        <v>1000</v>
      </c>
      <c r="D26" s="8">
        <v>2000</v>
      </c>
      <c r="E26" s="9">
        <v>200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s="6" customFormat="1" ht="12.75" x14ac:dyDescent="0.2">
      <c r="A27" s="13" t="s">
        <v>9</v>
      </c>
      <c r="B27" s="9">
        <v>0</v>
      </c>
      <c r="C27" s="8">
        <v>1000</v>
      </c>
      <c r="D27" s="8">
        <v>1000</v>
      </c>
      <c r="E27" s="9">
        <v>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s="6" customFormat="1" ht="12.75" x14ac:dyDescent="0.2">
      <c r="A28" s="13" t="s">
        <v>8</v>
      </c>
      <c r="B28" s="8">
        <v>1000</v>
      </c>
      <c r="C28" s="9">
        <v>0</v>
      </c>
      <c r="D28" s="8">
        <v>1000</v>
      </c>
      <c r="E28" s="9">
        <v>100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s="6" customFormat="1" ht="12.75" x14ac:dyDescent="0.2">
      <c r="A29" s="33" t="s">
        <v>118</v>
      </c>
      <c r="B29" s="8">
        <v>891139</v>
      </c>
      <c r="C29" s="9">
        <v>0</v>
      </c>
      <c r="D29" s="8">
        <v>891139</v>
      </c>
      <c r="E29" s="9">
        <v>100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s="6" customFormat="1" ht="12.75" x14ac:dyDescent="0.2">
      <c r="A30" s="7" t="s">
        <v>6</v>
      </c>
      <c r="B30" s="8">
        <v>267342</v>
      </c>
      <c r="C30" s="9">
        <v>0</v>
      </c>
      <c r="D30" s="8">
        <v>267342</v>
      </c>
      <c r="E30" s="9">
        <v>100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s="6" customFormat="1" ht="12.75" x14ac:dyDescent="0.2">
      <c r="A31" s="13" t="s">
        <v>8</v>
      </c>
      <c r="B31" s="8">
        <v>267342</v>
      </c>
      <c r="C31" s="9">
        <v>0</v>
      </c>
      <c r="D31" s="8">
        <v>267342</v>
      </c>
      <c r="E31" s="9">
        <v>100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s="6" customFormat="1" ht="12.75" x14ac:dyDescent="0.2">
      <c r="A32" s="7" t="s">
        <v>5</v>
      </c>
      <c r="B32" s="8">
        <v>7500</v>
      </c>
      <c r="C32" s="9">
        <v>0</v>
      </c>
      <c r="D32" s="8">
        <v>7500</v>
      </c>
      <c r="E32" s="9">
        <v>100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s="6" customFormat="1" ht="36" customHeight="1" x14ac:dyDescent="0.2">
      <c r="A33" s="13" t="s">
        <v>13</v>
      </c>
      <c r="B33" s="8">
        <v>7500</v>
      </c>
      <c r="C33" s="9">
        <v>0</v>
      </c>
      <c r="D33" s="8">
        <v>7500</v>
      </c>
      <c r="E33" s="9">
        <v>100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s="14" customFormat="1" ht="12.75" x14ac:dyDescent="0.2">
      <c r="A34" s="7" t="s">
        <v>6</v>
      </c>
      <c r="B34" s="8">
        <v>616297</v>
      </c>
      <c r="C34" s="9">
        <v>0</v>
      </c>
      <c r="D34" s="8">
        <v>616297</v>
      </c>
      <c r="E34" s="9">
        <v>100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s="6" customFormat="1" ht="12.75" x14ac:dyDescent="0.2">
      <c r="A35" s="13" t="s">
        <v>9</v>
      </c>
      <c r="B35" s="8">
        <v>40000</v>
      </c>
      <c r="C35" s="9">
        <v>0</v>
      </c>
      <c r="D35" s="8">
        <v>40000</v>
      </c>
      <c r="E35" s="9">
        <v>100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s="6" customFormat="1" ht="12.75" x14ac:dyDescent="0.2">
      <c r="A36" s="13" t="s">
        <v>8</v>
      </c>
      <c r="B36" s="8">
        <v>576297</v>
      </c>
      <c r="C36" s="9">
        <v>0</v>
      </c>
      <c r="D36" s="8">
        <v>576297</v>
      </c>
      <c r="E36" s="9">
        <v>100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s="6" customFormat="1" ht="21" customHeight="1" x14ac:dyDescent="0.2">
      <c r="A37" s="16" t="s">
        <v>119</v>
      </c>
      <c r="B37" s="17">
        <v>0</v>
      </c>
      <c r="C37" s="15">
        <v>16510</v>
      </c>
      <c r="D37" s="15">
        <v>16510</v>
      </c>
      <c r="E37" s="17">
        <v>0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s="6" customFormat="1" ht="12.75" x14ac:dyDescent="0.2">
      <c r="A38" s="33" t="s">
        <v>40</v>
      </c>
      <c r="B38" s="9">
        <v>0</v>
      </c>
      <c r="C38" s="8">
        <v>16510</v>
      </c>
      <c r="D38" s="8">
        <v>16510</v>
      </c>
      <c r="E38" s="9">
        <v>0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ht="12.75" x14ac:dyDescent="0.2">
      <c r="A39" s="7" t="s">
        <v>5</v>
      </c>
      <c r="B39" s="9">
        <v>0</v>
      </c>
      <c r="C39" s="8">
        <v>16510</v>
      </c>
      <c r="D39" s="8">
        <v>16510</v>
      </c>
      <c r="E39" s="9">
        <v>0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s="6" customFormat="1" ht="12.75" x14ac:dyDescent="0.2">
      <c r="A40" s="13" t="s">
        <v>14</v>
      </c>
      <c r="B40" s="9">
        <v>0</v>
      </c>
      <c r="C40" s="8">
        <v>14975</v>
      </c>
      <c r="D40" s="8">
        <v>14975</v>
      </c>
      <c r="E40" s="9">
        <v>0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s="6" customFormat="1" ht="12.75" x14ac:dyDescent="0.2">
      <c r="A41" s="13" t="s">
        <v>13</v>
      </c>
      <c r="B41" s="9">
        <v>0</v>
      </c>
      <c r="C41" s="8">
        <v>1535</v>
      </c>
      <c r="D41" s="8">
        <v>1535</v>
      </c>
      <c r="E41" s="9">
        <v>0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19" s="6" customFormat="1" ht="27" customHeight="1" x14ac:dyDescent="0.2">
      <c r="A42" s="93" t="s">
        <v>55</v>
      </c>
      <c r="B42" s="94">
        <v>154950</v>
      </c>
      <c r="C42" s="95">
        <v>-724</v>
      </c>
      <c r="D42" s="94">
        <v>154226</v>
      </c>
      <c r="E42" s="95">
        <v>99.53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19" s="6" customFormat="1" ht="21.75" customHeight="1" x14ac:dyDescent="0.2">
      <c r="A43" s="16" t="s">
        <v>54</v>
      </c>
      <c r="B43" s="15">
        <v>13120</v>
      </c>
      <c r="C43" s="17">
        <v>900</v>
      </c>
      <c r="D43" s="15">
        <v>14020</v>
      </c>
      <c r="E43" s="17">
        <v>106.86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1:19" s="14" customFormat="1" ht="12.75" x14ac:dyDescent="0.2">
      <c r="A44" s="33" t="s">
        <v>40</v>
      </c>
      <c r="B44" s="9">
        <v>0</v>
      </c>
      <c r="C44" s="9">
        <v>100</v>
      </c>
      <c r="D44" s="9">
        <v>100</v>
      </c>
      <c r="E44" s="9">
        <v>0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pans="1:19" s="6" customFormat="1" ht="12.75" x14ac:dyDescent="0.2">
      <c r="A45" s="7" t="s">
        <v>5</v>
      </c>
      <c r="B45" s="9">
        <v>0</v>
      </c>
      <c r="C45" s="9">
        <v>100</v>
      </c>
      <c r="D45" s="9">
        <v>100</v>
      </c>
      <c r="E45" s="9">
        <v>0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pans="1:19" s="6" customFormat="1" ht="12.75" x14ac:dyDescent="0.2">
      <c r="A46" s="13" t="s">
        <v>14</v>
      </c>
      <c r="B46" s="9">
        <v>0</v>
      </c>
      <c r="C46" s="9">
        <v>100</v>
      </c>
      <c r="D46" s="9">
        <v>100</v>
      </c>
      <c r="E46" s="9">
        <v>0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</row>
    <row r="47" spans="1:19" s="6" customFormat="1" ht="12.75" x14ac:dyDescent="0.2">
      <c r="A47" s="33" t="s">
        <v>33</v>
      </c>
      <c r="B47" s="8">
        <v>13120</v>
      </c>
      <c r="C47" s="9">
        <v>800</v>
      </c>
      <c r="D47" s="8">
        <v>13920</v>
      </c>
      <c r="E47" s="9">
        <v>106.1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6" customFormat="1" ht="12.75" x14ac:dyDescent="0.2">
      <c r="A48" s="7" t="s">
        <v>5</v>
      </c>
      <c r="B48" s="8">
        <v>9200</v>
      </c>
      <c r="C48" s="9">
        <v>800</v>
      </c>
      <c r="D48" s="8">
        <v>10000</v>
      </c>
      <c r="E48" s="9">
        <v>108.7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pans="1:19" s="6" customFormat="1" ht="12.75" x14ac:dyDescent="0.2">
      <c r="A49" s="13" t="s">
        <v>13</v>
      </c>
      <c r="B49" s="9">
        <v>200</v>
      </c>
      <c r="C49" s="9">
        <v>800</v>
      </c>
      <c r="D49" s="8">
        <v>1000</v>
      </c>
      <c r="E49" s="9">
        <v>500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19" s="6" customFormat="1" ht="12.75" x14ac:dyDescent="0.2">
      <c r="A50" s="13" t="s">
        <v>11</v>
      </c>
      <c r="B50" s="8">
        <v>9000</v>
      </c>
      <c r="C50" s="9">
        <v>0</v>
      </c>
      <c r="D50" s="8">
        <v>9000</v>
      </c>
      <c r="E50" s="9">
        <v>100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s="14" customFormat="1" ht="12.75" x14ac:dyDescent="0.2">
      <c r="A51" s="7" t="s">
        <v>6</v>
      </c>
      <c r="B51" s="8">
        <v>3920</v>
      </c>
      <c r="C51" s="9">
        <v>0</v>
      </c>
      <c r="D51" s="8">
        <v>3920</v>
      </c>
      <c r="E51" s="9">
        <v>100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s="6" customFormat="1" ht="12.75" x14ac:dyDescent="0.2">
      <c r="A52" s="13" t="s">
        <v>9</v>
      </c>
      <c r="B52" s="8">
        <v>3920</v>
      </c>
      <c r="C52" s="9">
        <v>0</v>
      </c>
      <c r="D52" s="8">
        <v>3920</v>
      </c>
      <c r="E52" s="9">
        <v>100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s="6" customFormat="1" ht="21" customHeight="1" x14ac:dyDescent="0.2">
      <c r="A53" s="16" t="s">
        <v>53</v>
      </c>
      <c r="B53" s="15">
        <v>41100</v>
      </c>
      <c r="C53" s="17">
        <v>0</v>
      </c>
      <c r="D53" s="15">
        <v>41100</v>
      </c>
      <c r="E53" s="17">
        <v>100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s="6" customFormat="1" ht="12.75" x14ac:dyDescent="0.2">
      <c r="A54" s="33" t="s">
        <v>36</v>
      </c>
      <c r="B54" s="9">
        <v>100</v>
      </c>
      <c r="C54" s="9">
        <v>0</v>
      </c>
      <c r="D54" s="9">
        <v>100</v>
      </c>
      <c r="E54" s="9">
        <v>100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s="6" customFormat="1" ht="12.75" x14ac:dyDescent="0.2">
      <c r="A55" s="7" t="s">
        <v>5</v>
      </c>
      <c r="B55" s="9">
        <v>100</v>
      </c>
      <c r="C55" s="9">
        <v>0</v>
      </c>
      <c r="D55" s="9">
        <v>100</v>
      </c>
      <c r="E55" s="9">
        <v>100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s="6" customFormat="1" ht="12.75" x14ac:dyDescent="0.2">
      <c r="A56" s="13" t="s">
        <v>13</v>
      </c>
      <c r="B56" s="9">
        <v>100</v>
      </c>
      <c r="C56" s="9">
        <v>0</v>
      </c>
      <c r="D56" s="9">
        <v>100</v>
      </c>
      <c r="E56" s="9">
        <v>100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s="6" customFormat="1" ht="12.75" x14ac:dyDescent="0.2">
      <c r="A57" s="33" t="s">
        <v>33</v>
      </c>
      <c r="B57" s="8">
        <v>41000</v>
      </c>
      <c r="C57" s="9">
        <v>0</v>
      </c>
      <c r="D57" s="8">
        <v>41000</v>
      </c>
      <c r="E57" s="9">
        <v>100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s="6" customFormat="1" ht="12.75" x14ac:dyDescent="0.2">
      <c r="A58" s="7" t="s">
        <v>5</v>
      </c>
      <c r="B58" s="8">
        <v>41000</v>
      </c>
      <c r="C58" s="9">
        <v>0</v>
      </c>
      <c r="D58" s="8">
        <v>41000</v>
      </c>
      <c r="E58" s="9">
        <v>100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s="6" customFormat="1" ht="12.75" x14ac:dyDescent="0.2">
      <c r="A59" s="13" t="s">
        <v>13</v>
      </c>
      <c r="B59" s="8">
        <v>41000</v>
      </c>
      <c r="C59" s="9">
        <v>0</v>
      </c>
      <c r="D59" s="8">
        <v>41000</v>
      </c>
      <c r="E59" s="9">
        <v>100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s="6" customFormat="1" ht="30" customHeight="1" x14ac:dyDescent="0.2">
      <c r="A60" s="16" t="s">
        <v>52</v>
      </c>
      <c r="B60" s="15">
        <v>98850</v>
      </c>
      <c r="C60" s="15">
        <v>-1544</v>
      </c>
      <c r="D60" s="15">
        <v>97306</v>
      </c>
      <c r="E60" s="17">
        <v>98.44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s="6" customFormat="1" ht="12.75" x14ac:dyDescent="0.2">
      <c r="A61" s="33" t="s">
        <v>40</v>
      </c>
      <c r="B61" s="8">
        <v>18050</v>
      </c>
      <c r="C61" s="8">
        <v>-4400</v>
      </c>
      <c r="D61" s="8">
        <v>13650</v>
      </c>
      <c r="E61" s="9">
        <v>75.62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s="6" customFormat="1" ht="12.75" x14ac:dyDescent="0.2">
      <c r="A62" s="7" t="s">
        <v>5</v>
      </c>
      <c r="B62" s="8">
        <v>18050</v>
      </c>
      <c r="C62" s="8">
        <v>-4400</v>
      </c>
      <c r="D62" s="8">
        <v>13650</v>
      </c>
      <c r="E62" s="9">
        <v>75.62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s="14" customFormat="1" ht="12.75" x14ac:dyDescent="0.2">
      <c r="A63" s="13" t="s">
        <v>14</v>
      </c>
      <c r="B63" s="8">
        <v>9250</v>
      </c>
      <c r="C63" s="8">
        <v>-3500</v>
      </c>
      <c r="D63" s="8">
        <v>5750</v>
      </c>
      <c r="E63" s="9">
        <v>62.16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s="6" customFormat="1" ht="12.75" x14ac:dyDescent="0.2">
      <c r="A64" s="13" t="s">
        <v>13</v>
      </c>
      <c r="B64" s="8">
        <v>8800</v>
      </c>
      <c r="C64" s="9">
        <v>-900</v>
      </c>
      <c r="D64" s="8">
        <v>7900</v>
      </c>
      <c r="E64" s="9">
        <v>89.77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s="6" customFormat="1" ht="12.75" x14ac:dyDescent="0.2">
      <c r="A65" s="33" t="s">
        <v>36</v>
      </c>
      <c r="B65" s="8">
        <v>27300</v>
      </c>
      <c r="C65" s="8">
        <v>2856</v>
      </c>
      <c r="D65" s="8">
        <v>30156</v>
      </c>
      <c r="E65" s="9">
        <v>110.46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s="6" customFormat="1" ht="12.75" x14ac:dyDescent="0.2">
      <c r="A66" s="7" t="s">
        <v>5</v>
      </c>
      <c r="B66" s="8">
        <v>27300</v>
      </c>
      <c r="C66" s="8">
        <v>2856</v>
      </c>
      <c r="D66" s="8">
        <v>30156</v>
      </c>
      <c r="E66" s="9">
        <v>110.46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s="6" customFormat="1" ht="12.75" x14ac:dyDescent="0.2">
      <c r="A67" s="13" t="s">
        <v>14</v>
      </c>
      <c r="B67" s="8">
        <v>9250</v>
      </c>
      <c r="C67" s="9">
        <v>0</v>
      </c>
      <c r="D67" s="8">
        <v>9250</v>
      </c>
      <c r="E67" s="9">
        <v>100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s="6" customFormat="1" ht="12.75" x14ac:dyDescent="0.2">
      <c r="A68" s="13" t="s">
        <v>13</v>
      </c>
      <c r="B68" s="8">
        <v>18050</v>
      </c>
      <c r="C68" s="8">
        <v>2856</v>
      </c>
      <c r="D68" s="8">
        <v>20906</v>
      </c>
      <c r="E68" s="9">
        <v>115.82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s="14" customFormat="1" ht="12.75" x14ac:dyDescent="0.2">
      <c r="A69" s="33" t="s">
        <v>33</v>
      </c>
      <c r="B69" s="8">
        <v>53500</v>
      </c>
      <c r="C69" s="9">
        <v>0</v>
      </c>
      <c r="D69" s="8">
        <v>53500</v>
      </c>
      <c r="E69" s="9">
        <v>100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s="6" customFormat="1" ht="12.75" x14ac:dyDescent="0.2">
      <c r="A70" s="7" t="s">
        <v>5</v>
      </c>
      <c r="B70" s="8">
        <v>53500</v>
      </c>
      <c r="C70" s="9">
        <v>0</v>
      </c>
      <c r="D70" s="8">
        <v>53500</v>
      </c>
      <c r="E70" s="9">
        <v>100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s="6" customFormat="1" ht="12.75" x14ac:dyDescent="0.2">
      <c r="A71" s="13" t="s">
        <v>14</v>
      </c>
      <c r="B71" s="8">
        <v>51000</v>
      </c>
      <c r="C71" s="9">
        <v>0</v>
      </c>
      <c r="D71" s="8">
        <v>51000</v>
      </c>
      <c r="E71" s="9">
        <v>100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s="6" customFormat="1" ht="12.75" x14ac:dyDescent="0.2">
      <c r="A72" s="13" t="s">
        <v>13</v>
      </c>
      <c r="B72" s="8">
        <v>2500</v>
      </c>
      <c r="C72" s="9">
        <v>0</v>
      </c>
      <c r="D72" s="8">
        <v>2500</v>
      </c>
      <c r="E72" s="9">
        <v>100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s="14" customFormat="1" ht="26.25" customHeight="1" x14ac:dyDescent="0.2">
      <c r="A73" s="16" t="s">
        <v>51</v>
      </c>
      <c r="B73" s="15">
        <v>1400</v>
      </c>
      <c r="C73" s="17">
        <v>0</v>
      </c>
      <c r="D73" s="15">
        <v>1400</v>
      </c>
      <c r="E73" s="17">
        <v>100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s="6" customFormat="1" ht="12.75" x14ac:dyDescent="0.2">
      <c r="A74" s="33" t="s">
        <v>40</v>
      </c>
      <c r="B74" s="8">
        <v>1400</v>
      </c>
      <c r="C74" s="9">
        <v>0</v>
      </c>
      <c r="D74" s="8">
        <v>1400</v>
      </c>
      <c r="E74" s="9">
        <v>100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s="6" customFormat="1" ht="12.75" x14ac:dyDescent="0.2">
      <c r="A75" s="7" t="s">
        <v>5</v>
      </c>
      <c r="B75" s="9">
        <v>745</v>
      </c>
      <c r="C75" s="9">
        <v>655</v>
      </c>
      <c r="D75" s="8">
        <v>1400</v>
      </c>
      <c r="E75" s="9">
        <v>187.92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s="6" customFormat="1" ht="12.75" x14ac:dyDescent="0.2">
      <c r="A76" s="13" t="s">
        <v>13</v>
      </c>
      <c r="B76" s="9">
        <v>745</v>
      </c>
      <c r="C76" s="9">
        <v>655</v>
      </c>
      <c r="D76" s="8">
        <v>1400</v>
      </c>
      <c r="E76" s="9">
        <v>187.92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s="6" customFormat="1" ht="33" customHeight="1" x14ac:dyDescent="0.2">
      <c r="A77" s="7" t="s">
        <v>6</v>
      </c>
      <c r="B77" s="9">
        <v>655</v>
      </c>
      <c r="C77" s="9">
        <v>-655</v>
      </c>
      <c r="D77" s="9">
        <v>0</v>
      </c>
      <c r="E77" s="9">
        <v>0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s="14" customFormat="1" ht="12.75" x14ac:dyDescent="0.2">
      <c r="A78" s="13" t="s">
        <v>9</v>
      </c>
      <c r="B78" s="9">
        <v>655</v>
      </c>
      <c r="C78" s="9">
        <v>-655</v>
      </c>
      <c r="D78" s="9">
        <v>0</v>
      </c>
      <c r="E78" s="9">
        <v>0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s="6" customFormat="1" ht="21" customHeight="1" x14ac:dyDescent="0.2">
      <c r="A79" s="16" t="s">
        <v>50</v>
      </c>
      <c r="B79" s="17">
        <v>380</v>
      </c>
      <c r="C79" s="17">
        <v>-80</v>
      </c>
      <c r="D79" s="17">
        <v>300</v>
      </c>
      <c r="E79" s="17">
        <v>78.95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s="6" customFormat="1" ht="12.75" x14ac:dyDescent="0.2">
      <c r="A80" s="33" t="s">
        <v>33</v>
      </c>
      <c r="B80" s="9">
        <v>380</v>
      </c>
      <c r="C80" s="9">
        <v>-80</v>
      </c>
      <c r="D80" s="9">
        <v>300</v>
      </c>
      <c r="E80" s="9">
        <v>78.95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1:19" s="6" customFormat="1" ht="12.75" x14ac:dyDescent="0.2">
      <c r="A81" s="7" t="s">
        <v>5</v>
      </c>
      <c r="B81" s="9">
        <v>380</v>
      </c>
      <c r="C81" s="9">
        <v>-80</v>
      </c>
      <c r="D81" s="9">
        <v>300</v>
      </c>
      <c r="E81" s="9">
        <v>78.95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1:19" s="6" customFormat="1" ht="12.75" x14ac:dyDescent="0.2">
      <c r="A82" s="13" t="s">
        <v>10</v>
      </c>
      <c r="B82" s="9">
        <v>380</v>
      </c>
      <c r="C82" s="9">
        <v>-80</v>
      </c>
      <c r="D82" s="9">
        <v>300</v>
      </c>
      <c r="E82" s="9">
        <v>78.95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1:19" s="6" customFormat="1" ht="20.25" customHeight="1" x14ac:dyDescent="0.2">
      <c r="A83" s="16" t="s">
        <v>49</v>
      </c>
      <c r="B83" s="17">
        <v>100</v>
      </c>
      <c r="C83" s="17">
        <v>0</v>
      </c>
      <c r="D83" s="17">
        <v>100</v>
      </c>
      <c r="E83" s="17">
        <v>100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1:19" s="6" customFormat="1" ht="12.75" x14ac:dyDescent="0.2">
      <c r="A84" s="33" t="s">
        <v>33</v>
      </c>
      <c r="B84" s="9">
        <v>100</v>
      </c>
      <c r="C84" s="9">
        <v>0</v>
      </c>
      <c r="D84" s="9">
        <v>100</v>
      </c>
      <c r="E84" s="9">
        <v>100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1:19" s="6" customFormat="1" ht="12.75" x14ac:dyDescent="0.2">
      <c r="A85" s="7" t="s">
        <v>5</v>
      </c>
      <c r="B85" s="9">
        <v>100</v>
      </c>
      <c r="C85" s="9">
        <v>0</v>
      </c>
      <c r="D85" s="9">
        <v>100</v>
      </c>
      <c r="E85" s="9">
        <v>100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1:19" s="6" customFormat="1" ht="12.75" x14ac:dyDescent="0.2">
      <c r="A86" s="13" t="s">
        <v>13</v>
      </c>
      <c r="B86" s="9">
        <v>100</v>
      </c>
      <c r="C86" s="9">
        <v>0</v>
      </c>
      <c r="D86" s="9">
        <v>100</v>
      </c>
      <c r="E86" s="9">
        <v>100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1:19" s="6" customFormat="1" ht="26.25" customHeight="1" x14ac:dyDescent="0.2">
      <c r="A87" s="93" t="s">
        <v>48</v>
      </c>
      <c r="B87" s="94">
        <v>1242378</v>
      </c>
      <c r="C87" s="94">
        <v>24910</v>
      </c>
      <c r="D87" s="94">
        <v>1267288</v>
      </c>
      <c r="E87" s="95">
        <v>102.01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1:19" s="6" customFormat="1" ht="20.25" customHeight="1" x14ac:dyDescent="0.2">
      <c r="A88" s="16" t="s">
        <v>47</v>
      </c>
      <c r="B88" s="15">
        <v>1240878</v>
      </c>
      <c r="C88" s="15">
        <v>6155</v>
      </c>
      <c r="D88" s="15">
        <v>1247033</v>
      </c>
      <c r="E88" s="17">
        <v>100.5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s="6" customFormat="1" ht="12.75" x14ac:dyDescent="0.2">
      <c r="A89" s="33" t="s">
        <v>38</v>
      </c>
      <c r="B89" s="8">
        <v>1400</v>
      </c>
      <c r="C89" s="9">
        <v>245</v>
      </c>
      <c r="D89" s="8">
        <v>1645</v>
      </c>
      <c r="E89" s="9">
        <v>117.5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1:19" s="6" customFormat="1" ht="12.75" x14ac:dyDescent="0.2">
      <c r="A90" s="7" t="s">
        <v>5</v>
      </c>
      <c r="B90" s="8">
        <v>1400</v>
      </c>
      <c r="C90" s="9">
        <v>245</v>
      </c>
      <c r="D90" s="8">
        <v>1645</v>
      </c>
      <c r="E90" s="9">
        <v>117.5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1:19" s="6" customFormat="1" ht="12.75" x14ac:dyDescent="0.2">
      <c r="A91" s="13" t="s">
        <v>13</v>
      </c>
      <c r="B91" s="8">
        <v>1400</v>
      </c>
      <c r="C91" s="9">
        <v>245</v>
      </c>
      <c r="D91" s="8">
        <v>1645</v>
      </c>
      <c r="E91" s="9">
        <v>117.5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1:19" s="6" customFormat="1" ht="12.75" x14ac:dyDescent="0.2">
      <c r="A92" s="33" t="s">
        <v>36</v>
      </c>
      <c r="B92" s="9">
        <v>100</v>
      </c>
      <c r="C92" s="9">
        <v>641</v>
      </c>
      <c r="D92" s="9">
        <v>741</v>
      </c>
      <c r="E92" s="9">
        <v>741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1:19" s="6" customFormat="1" ht="12.75" x14ac:dyDescent="0.2">
      <c r="A93" s="7" t="s">
        <v>5</v>
      </c>
      <c r="B93" s="9">
        <v>100</v>
      </c>
      <c r="C93" s="9">
        <v>641</v>
      </c>
      <c r="D93" s="9">
        <v>741</v>
      </c>
      <c r="E93" s="9">
        <v>741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1:19" s="6" customFormat="1" ht="12.75" x14ac:dyDescent="0.2">
      <c r="A94" s="13" t="s">
        <v>13</v>
      </c>
      <c r="B94" s="9">
        <v>100</v>
      </c>
      <c r="C94" s="9">
        <v>641</v>
      </c>
      <c r="D94" s="9">
        <v>741</v>
      </c>
      <c r="E94" s="9">
        <v>741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1:19" s="6" customFormat="1" ht="12.75" x14ac:dyDescent="0.2">
      <c r="A95" s="33" t="s">
        <v>35</v>
      </c>
      <c r="B95" s="8">
        <v>83878</v>
      </c>
      <c r="C95" s="8">
        <v>5269</v>
      </c>
      <c r="D95" s="8">
        <v>89147</v>
      </c>
      <c r="E95" s="9">
        <v>106.28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1:19" s="14" customFormat="1" ht="12.75" x14ac:dyDescent="0.2">
      <c r="A96" s="7" t="s">
        <v>5</v>
      </c>
      <c r="B96" s="8">
        <v>83878</v>
      </c>
      <c r="C96" s="8">
        <v>5269</v>
      </c>
      <c r="D96" s="8">
        <v>89147</v>
      </c>
      <c r="E96" s="9">
        <v>106.28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1:19" s="6" customFormat="1" ht="12.75" x14ac:dyDescent="0.2">
      <c r="A97" s="13" t="s">
        <v>13</v>
      </c>
      <c r="B97" s="8">
        <v>83078</v>
      </c>
      <c r="C97" s="8">
        <v>5269</v>
      </c>
      <c r="D97" s="8">
        <v>88347</v>
      </c>
      <c r="E97" s="9">
        <v>106.34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1:19" s="6" customFormat="1" ht="12.75" x14ac:dyDescent="0.2">
      <c r="A98" s="13" t="s">
        <v>12</v>
      </c>
      <c r="B98" s="9">
        <v>800</v>
      </c>
      <c r="C98" s="9">
        <v>0</v>
      </c>
      <c r="D98" s="9">
        <v>800</v>
      </c>
      <c r="E98" s="9">
        <v>100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s="6" customFormat="1" ht="12.75" x14ac:dyDescent="0.2">
      <c r="A99" s="33" t="s">
        <v>33</v>
      </c>
      <c r="B99" s="8">
        <v>1154000</v>
      </c>
      <c r="C99" s="9">
        <v>0</v>
      </c>
      <c r="D99" s="8">
        <v>1154000</v>
      </c>
      <c r="E99" s="9">
        <v>100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1:19" s="6" customFormat="1" ht="12.75" x14ac:dyDescent="0.2">
      <c r="A100" s="7" t="s">
        <v>5</v>
      </c>
      <c r="B100" s="8">
        <v>1154000</v>
      </c>
      <c r="C100" s="9">
        <v>0</v>
      </c>
      <c r="D100" s="8">
        <v>1154000</v>
      </c>
      <c r="E100" s="9">
        <v>100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1:19" ht="18" customHeight="1" x14ac:dyDescent="0.2">
      <c r="A101" s="13" t="s">
        <v>14</v>
      </c>
      <c r="B101" s="8">
        <v>1090500</v>
      </c>
      <c r="C101" s="9">
        <v>0</v>
      </c>
      <c r="D101" s="8">
        <v>1090500</v>
      </c>
      <c r="E101" s="9">
        <v>100</v>
      </c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1:19" ht="12.75" x14ac:dyDescent="0.2">
      <c r="A102" s="13" t="s">
        <v>13</v>
      </c>
      <c r="B102" s="8">
        <v>63500</v>
      </c>
      <c r="C102" s="9">
        <v>0</v>
      </c>
      <c r="D102" s="8">
        <v>63500</v>
      </c>
      <c r="E102" s="9">
        <v>100</v>
      </c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</row>
    <row r="103" spans="1:19" ht="22.5" customHeight="1" x14ac:dyDescent="0.2">
      <c r="A103" s="33" t="s">
        <v>31</v>
      </c>
      <c r="B103" s="8">
        <v>1500</v>
      </c>
      <c r="C103" s="9">
        <v>0</v>
      </c>
      <c r="D103" s="8">
        <v>1500</v>
      </c>
      <c r="E103" s="9">
        <v>100</v>
      </c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1:19" ht="12.75" x14ac:dyDescent="0.2">
      <c r="A104" s="7" t="s">
        <v>5</v>
      </c>
      <c r="B104" s="8">
        <v>1500</v>
      </c>
      <c r="C104" s="9">
        <v>0</v>
      </c>
      <c r="D104" s="8">
        <v>1500</v>
      </c>
      <c r="E104" s="9">
        <v>100</v>
      </c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1:19" ht="18.75" customHeight="1" x14ac:dyDescent="0.2">
      <c r="A105" s="13" t="s">
        <v>13</v>
      </c>
      <c r="B105" s="8">
        <v>1500</v>
      </c>
      <c r="C105" s="9">
        <v>0</v>
      </c>
      <c r="D105" s="8">
        <v>1500</v>
      </c>
      <c r="E105" s="9">
        <v>100</v>
      </c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</row>
    <row r="106" spans="1:19" ht="20.25" customHeight="1" x14ac:dyDescent="0.2">
      <c r="A106" s="16" t="s">
        <v>46</v>
      </c>
      <c r="B106" s="15">
        <v>1500</v>
      </c>
      <c r="C106" s="15">
        <v>18755</v>
      </c>
      <c r="D106" s="15">
        <v>20255</v>
      </c>
      <c r="E106" s="15">
        <v>1350.33</v>
      </c>
    </row>
    <row r="107" spans="1:19" ht="21" customHeight="1" x14ac:dyDescent="0.2">
      <c r="A107" s="33" t="s">
        <v>36</v>
      </c>
      <c r="B107" s="9">
        <v>0</v>
      </c>
      <c r="C107" s="8">
        <v>4000</v>
      </c>
      <c r="D107" s="8">
        <v>4000</v>
      </c>
      <c r="E107" s="9">
        <v>0</v>
      </c>
    </row>
    <row r="108" spans="1:19" ht="12.75" x14ac:dyDescent="0.2">
      <c r="A108" s="7" t="s">
        <v>6</v>
      </c>
      <c r="B108" s="9">
        <v>0</v>
      </c>
      <c r="C108" s="8">
        <v>4000</v>
      </c>
      <c r="D108" s="8">
        <v>4000</v>
      </c>
      <c r="E108" s="9">
        <v>0</v>
      </c>
    </row>
    <row r="109" spans="1:19" ht="11.25" customHeight="1" x14ac:dyDescent="0.2">
      <c r="A109" s="13" t="s">
        <v>9</v>
      </c>
      <c r="B109" s="9">
        <v>0</v>
      </c>
      <c r="C109" s="8">
        <v>4000</v>
      </c>
      <c r="D109" s="8">
        <v>4000</v>
      </c>
      <c r="E109" s="9">
        <v>0</v>
      </c>
    </row>
    <row r="110" spans="1:19" ht="11.25" customHeight="1" x14ac:dyDescent="0.2">
      <c r="A110" s="33" t="s">
        <v>35</v>
      </c>
      <c r="B110" s="8">
        <v>1500</v>
      </c>
      <c r="C110" s="8">
        <v>14755</v>
      </c>
      <c r="D110" s="8">
        <v>16255</v>
      </c>
      <c r="E110" s="8">
        <v>1083.67</v>
      </c>
    </row>
    <row r="111" spans="1:19" ht="12.75" x14ac:dyDescent="0.2">
      <c r="A111" s="7" t="s">
        <v>6</v>
      </c>
      <c r="B111" s="8">
        <v>1500</v>
      </c>
      <c r="C111" s="8">
        <v>14755</v>
      </c>
      <c r="D111" s="8">
        <v>16255</v>
      </c>
      <c r="E111" s="8">
        <v>1083.67</v>
      </c>
    </row>
    <row r="112" spans="1:19" ht="12.75" x14ac:dyDescent="0.2">
      <c r="A112" s="13" t="s">
        <v>113</v>
      </c>
      <c r="B112" s="9">
        <v>0</v>
      </c>
      <c r="C112" s="9">
        <v>855</v>
      </c>
      <c r="D112" s="9">
        <v>855</v>
      </c>
      <c r="E112" s="9">
        <v>0</v>
      </c>
    </row>
    <row r="113" spans="1:6" ht="12.75" x14ac:dyDescent="0.2">
      <c r="A113" s="13" t="s">
        <v>9</v>
      </c>
      <c r="B113" s="8">
        <v>1000</v>
      </c>
      <c r="C113" s="9">
        <v>0</v>
      </c>
      <c r="D113" s="8">
        <v>1000</v>
      </c>
      <c r="E113" s="9">
        <v>100</v>
      </c>
    </row>
    <row r="114" spans="1:6" ht="12.75" x14ac:dyDescent="0.2">
      <c r="A114" s="13" t="s">
        <v>8</v>
      </c>
      <c r="B114" s="9">
        <v>500</v>
      </c>
      <c r="C114" s="8">
        <v>13900</v>
      </c>
      <c r="D114" s="8">
        <v>14400</v>
      </c>
      <c r="E114" s="8">
        <v>2880</v>
      </c>
    </row>
    <row r="117" spans="1:6" x14ac:dyDescent="0.15">
      <c r="A117" s="131" t="s">
        <v>91</v>
      </c>
      <c r="B117" s="131"/>
      <c r="C117" s="131"/>
      <c r="D117" s="131"/>
      <c r="E117" s="131"/>
      <c r="F117" s="131"/>
    </row>
    <row r="119" spans="1:6" ht="14.25" x14ac:dyDescent="0.2">
      <c r="A119" s="68" t="s">
        <v>124</v>
      </c>
      <c r="B119" s="68"/>
      <c r="C119" s="68"/>
      <c r="D119" s="68"/>
      <c r="E119" s="68"/>
    </row>
    <row r="120" spans="1:6" ht="14.25" x14ac:dyDescent="0.2">
      <c r="A120" s="68"/>
      <c r="B120" s="68"/>
      <c r="C120" s="68"/>
      <c r="D120" s="68"/>
      <c r="E120" s="68"/>
    </row>
    <row r="121" spans="1:6" ht="15.75" x14ac:dyDescent="0.25">
      <c r="A121" s="137" t="s">
        <v>125</v>
      </c>
      <c r="B121" s="68"/>
      <c r="C121" s="68"/>
      <c r="D121" s="68"/>
      <c r="E121" s="68"/>
    </row>
    <row r="122" spans="1:6" ht="15.75" x14ac:dyDescent="0.25">
      <c r="A122" s="137" t="s">
        <v>126</v>
      </c>
      <c r="B122" s="68"/>
      <c r="C122" s="68"/>
      <c r="D122" s="68"/>
      <c r="E122" s="68"/>
    </row>
    <row r="123" spans="1:6" ht="14.25" x14ac:dyDescent="0.2">
      <c r="A123" s="68"/>
      <c r="B123" s="68"/>
      <c r="C123" s="68"/>
      <c r="D123" s="68"/>
      <c r="E123" s="68"/>
    </row>
    <row r="124" spans="1:6" ht="14.25" x14ac:dyDescent="0.2">
      <c r="A124" s="68" t="s">
        <v>123</v>
      </c>
      <c r="B124" s="68"/>
      <c r="C124" s="68"/>
      <c r="D124" s="129" t="s">
        <v>89</v>
      </c>
      <c r="E124" s="129"/>
    </row>
    <row r="125" spans="1:6" ht="14.25" x14ac:dyDescent="0.2">
      <c r="A125" s="68"/>
      <c r="B125" s="68"/>
      <c r="C125" s="68"/>
      <c r="D125" s="130" t="s">
        <v>90</v>
      </c>
      <c r="E125" s="130"/>
    </row>
    <row r="126" spans="1:6" ht="14.25" x14ac:dyDescent="0.2">
      <c r="A126" s="68"/>
      <c r="B126" s="68"/>
      <c r="C126" s="68"/>
      <c r="D126" s="68"/>
      <c r="E126" s="68"/>
    </row>
    <row r="127" spans="1:6" ht="14.25" x14ac:dyDescent="0.2">
      <c r="A127" s="68"/>
      <c r="B127" s="68"/>
      <c r="C127" s="68"/>
      <c r="D127" s="68"/>
      <c r="E127" s="68"/>
    </row>
    <row r="128" spans="1:6" ht="14.25" x14ac:dyDescent="0.2">
      <c r="A128" s="68"/>
      <c r="B128" s="68"/>
      <c r="C128" s="68"/>
      <c r="D128" s="68"/>
      <c r="E128" s="68"/>
    </row>
    <row r="129" spans="1:5" ht="14.25" x14ac:dyDescent="0.2">
      <c r="A129" s="68"/>
      <c r="B129" s="68"/>
      <c r="C129" s="68"/>
      <c r="D129" s="68"/>
      <c r="E129" s="68"/>
    </row>
  </sheetData>
  <mergeCells count="5">
    <mergeCell ref="D124:E124"/>
    <mergeCell ref="D125:E125"/>
    <mergeCell ref="A117:F117"/>
    <mergeCell ref="A1:E1"/>
    <mergeCell ref="A2:E2"/>
  </mergeCells>
  <pageMargins left="0.74803149606299213" right="0.74803149606299213" top="0.98425196850393704" bottom="0.98425196850393704" header="0.51181102362204722" footer="0.51181102362204722"/>
  <pageSetup paperSize="9" scale="48" orientation="landscape" r:id="rId1"/>
  <rowBreaks count="2" manualBreakCount="2">
    <brk id="59" max="4" man="1"/>
    <brk id="10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4</vt:i4>
      </vt:variant>
    </vt:vector>
  </HeadingPairs>
  <TitlesOfParts>
    <vt:vector size="11" baseType="lpstr">
      <vt:lpstr>Sažetak 1.</vt:lpstr>
      <vt:lpstr>A1.P i R ekonomska klasif.</vt:lpstr>
      <vt:lpstr>A2.P i R prema izvorima finan.</vt:lpstr>
      <vt:lpstr>A3.R prema funkcijskoj klasif.</vt:lpstr>
      <vt:lpstr>B1.Račun fin.prema ekonom.klasi</vt:lpstr>
      <vt:lpstr>B2.Račun fin.prema izvorima fin</vt:lpstr>
      <vt:lpstr>Posebni dio</vt:lpstr>
      <vt:lpstr>'A1.P i R ekonomska klasif.'!Podrucje_ispisa</vt:lpstr>
      <vt:lpstr>'A2.P i R prema izvorima finan.'!Podrucje_ispisa</vt:lpstr>
      <vt:lpstr>'A3.R prema funkcijskoj klasif.'!Podrucje_ispisa</vt:lpstr>
      <vt:lpstr>'Posebni dio'!Podrucje_ispisa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2025. GODINU</dc:title>
  <dc:creator>Korisnik</dc:creator>
  <cp:lastModifiedBy>Korisnik</cp:lastModifiedBy>
  <cp:lastPrinted>2026-10-15T08:13:35Z</cp:lastPrinted>
  <dcterms:created xsi:type="dcterms:W3CDTF">2025-08-26T08:08:43Z</dcterms:created>
  <dcterms:modified xsi:type="dcterms:W3CDTF">2026-10-15T08:15:11Z</dcterms:modified>
</cp:coreProperties>
</file>